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потер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<sst xmlns="http://schemas.openxmlformats.org/spreadsheetml/2006/main" count="26" uniqueCount="26">
  <si>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Справка о закупке электроэнергии у ПАО "Саратовэнерго" для                                                 компенсации потерь ООО "БАЛАКОВСКАЯ ЭЛЕКТРОСЕТЕВАЯ КОМПАНИЯ"</t>
  </si>
  <si>
    <t>2019 год</t>
  </si>
  <si>
    <t>в том числе</t>
  </si>
  <si>
    <t>Всего кол-во,                   тыс.кВт.ч</t>
  </si>
  <si>
    <t>Цена (за сверхномативные потери), руб./тыс.кВтч</t>
  </si>
  <si>
    <t>Цена, руб./тыс.кВтч</t>
  </si>
  <si>
    <t>Сверхнорматив</t>
  </si>
  <si>
    <t>Сумма, руб.  без НДС</t>
  </si>
  <si>
    <t>ГН, тыс.кВтч</t>
  </si>
  <si>
    <t>ВН, тыс.кВтч</t>
  </si>
  <si>
    <t>СН 2 (сверхнормативные потери), тыс.кВтч</t>
  </si>
  <si>
    <t>СН 2 нормативные потери), тыс.кВтч</t>
  </si>
  <si>
    <t>Кол-во ВН, тыс.кВтч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</si>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</sst>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4" xfId="0" applyFont="1" applyBorder="1" applyAlignment="1">
      <alignment/>
    </xf>
    <xf numFmtId="164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3" fillId="0" borderId="21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5;%20&#1041;&#1069;&#1057;&#1050;%20&#1079;&#1072;%202019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энергетика"/>
      <sheetName val="Саратовэнерго"/>
      <sheetName val="справка"/>
      <sheetName val="потери"/>
    </sheetNames>
    <sheetDataSet>
      <sheetData sheetId="1">
        <row r="6">
          <cell r="B6">
            <v>5256</v>
          </cell>
          <cell r="C6">
            <v>24620</v>
          </cell>
          <cell r="D6">
            <v>50052</v>
          </cell>
          <cell r="E6">
            <v>2.47295</v>
          </cell>
          <cell r="H6">
            <v>108638</v>
          </cell>
          <cell r="I6">
            <v>2.55995</v>
          </cell>
        </row>
        <row r="7">
          <cell r="B7">
            <v>6619</v>
          </cell>
          <cell r="C7">
            <v>4487</v>
          </cell>
          <cell r="D7">
            <v>57294</v>
          </cell>
          <cell r="E7">
            <v>2.65352</v>
          </cell>
          <cell r="H7">
            <v>68310</v>
          </cell>
          <cell r="I7">
            <v>2.74052</v>
          </cell>
        </row>
        <row r="8">
          <cell r="B8">
            <v>6414</v>
          </cell>
          <cell r="C8">
            <v>1397</v>
          </cell>
          <cell r="D8">
            <v>60589</v>
          </cell>
          <cell r="E8">
            <v>2.59066</v>
          </cell>
          <cell r="H8">
            <v>61817</v>
          </cell>
          <cell r="I8">
            <v>2.67766</v>
          </cell>
        </row>
        <row r="10">
          <cell r="B10">
            <v>8663</v>
          </cell>
          <cell r="C10">
            <v>11092</v>
          </cell>
          <cell r="D10">
            <v>48645</v>
          </cell>
          <cell r="E10">
            <v>2.74981</v>
          </cell>
          <cell r="H10">
            <v>38146</v>
          </cell>
          <cell r="I10">
            <v>2.83681</v>
          </cell>
        </row>
        <row r="11">
          <cell r="B11">
            <v>16381</v>
          </cell>
          <cell r="C11">
            <v>1020</v>
          </cell>
          <cell r="D11">
            <v>50999</v>
          </cell>
          <cell r="E11">
            <v>2.65156</v>
          </cell>
          <cell r="H11">
            <v>6295</v>
          </cell>
          <cell r="I11">
            <v>2.73856</v>
          </cell>
        </row>
        <row r="12">
          <cell r="B12">
            <v>14634</v>
          </cell>
          <cell r="C12">
            <v>298</v>
          </cell>
          <cell r="D12">
            <v>37707</v>
          </cell>
          <cell r="E12">
            <v>2.66009</v>
          </cell>
          <cell r="H12">
            <v>0</v>
          </cell>
        </row>
        <row r="15">
          <cell r="B15">
            <v>15310</v>
          </cell>
          <cell r="C15">
            <v>1799</v>
          </cell>
          <cell r="D15">
            <v>39697</v>
          </cell>
          <cell r="E15">
            <v>2.60403</v>
          </cell>
        </row>
        <row r="16">
          <cell r="B16">
            <v>14087</v>
          </cell>
          <cell r="C16">
            <v>1752</v>
          </cell>
          <cell r="D16">
            <v>42990</v>
          </cell>
          <cell r="E16">
            <v>2.57225</v>
          </cell>
        </row>
        <row r="17">
          <cell r="B17">
            <v>14824</v>
          </cell>
          <cell r="C17">
            <v>298</v>
          </cell>
          <cell r="D17">
            <v>41754</v>
          </cell>
          <cell r="E17">
            <v>2.86536</v>
          </cell>
        </row>
        <row r="20">
          <cell r="B20">
            <v>11959</v>
          </cell>
          <cell r="C20">
            <v>10435</v>
          </cell>
          <cell r="D20">
            <v>46005</v>
          </cell>
          <cell r="E20">
            <v>2.69536</v>
          </cell>
          <cell r="H20">
            <v>9550</v>
          </cell>
          <cell r="I20">
            <v>2.72965</v>
          </cell>
        </row>
        <row r="21">
          <cell r="B21">
            <v>4520</v>
          </cell>
          <cell r="C21">
            <v>11230</v>
          </cell>
          <cell r="D21">
            <v>52649</v>
          </cell>
          <cell r="E21">
            <v>2.56761</v>
          </cell>
          <cell r="H21">
            <v>66996</v>
          </cell>
          <cell r="I21">
            <v>2.6019</v>
          </cell>
        </row>
        <row r="22">
          <cell r="B22">
            <v>3183</v>
          </cell>
          <cell r="C22">
            <v>5512</v>
          </cell>
          <cell r="D22">
            <v>59705</v>
          </cell>
          <cell r="E22">
            <v>2.70038</v>
          </cell>
          <cell r="H22">
            <v>61197</v>
          </cell>
          <cell r="I22">
            <v>2.73467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zoomScalePageLayoutView="0" workbookViewId="0" topLeftCell="A1">
      <selection activeCell="E16" sqref="E16"/>
    </sheetView>
  </sheetViews>
  <sheetFormatPr defaultColWidth="8.875" defaultRowHeight="12.75"/>
  <cols>
    <col min="1" max="1" width="14.375" style="4" customWidth="1"/>
    <col min="2" max="2" width="14.75390625" style="4" customWidth="1"/>
    <col min="3" max="3" width="10.875" style="4" customWidth="1"/>
    <col min="4" max="4" width="11.625" style="4" customWidth="1"/>
    <col min="5" max="5" width="10.875" style="4" customWidth="1"/>
    <col min="6" max="6" width="11.625" style="4" customWidth="1"/>
    <col min="7" max="7" width="15.375" style="4" customWidth="1"/>
    <col min="8" max="8" width="10.00390625" style="4" customWidth="1"/>
    <col min="9" max="9" width="10.875" style="2" hidden="1" customWidth="1"/>
    <col min="10" max="10" width="13.625" style="2" customWidth="1"/>
    <col min="11" max="11" width="9.875" style="2" customWidth="1"/>
    <col min="12" max="13" width="12.00390625" style="2" customWidth="1"/>
    <col min="14" max="14" width="14.125" style="2" customWidth="1"/>
    <col min="15" max="15" width="12.625" style="2" customWidth="1"/>
    <col min="16" max="16" width="10.375" style="2" customWidth="1"/>
    <col min="17" max="17" width="10.25390625" style="2" customWidth="1"/>
    <col min="18" max="18" width="10.75390625" style="2" customWidth="1"/>
    <col min="19" max="19" width="11.125" style="2" customWidth="1"/>
    <col min="20" max="20" width="12.375" style="4" customWidth="1"/>
    <col min="21" max="21" width="12.25390625" style="4" customWidth="1"/>
    <col min="22" max="22" width="9.875" style="4" customWidth="1"/>
    <col min="23" max="16384" width="8.875" style="4" customWidth="1"/>
  </cols>
  <sheetData>
    <row r="1" spans="1:17" ht="46.5" customHeight="1" thickBot="1">
      <c r="A1" s="37" t="s">
        <v>0</v>
      </c>
      <c r="B1" s="37"/>
      <c r="C1" s="37"/>
      <c r="D1" s="37"/>
      <c r="E1" s="37"/>
      <c r="F1" s="37"/>
      <c r="G1" s="37"/>
      <c r="H1" s="37"/>
      <c r="I1" s="1"/>
      <c r="O1" s="3"/>
      <c r="P1" s="3"/>
      <c r="Q1" s="3"/>
    </row>
    <row r="2" spans="1:17" ht="21.75" customHeight="1" thickBot="1">
      <c r="A2" s="38" t="s">
        <v>1</v>
      </c>
      <c r="B2" s="40" t="s">
        <v>2</v>
      </c>
      <c r="C2" s="41"/>
      <c r="D2" s="41"/>
      <c r="E2" s="42"/>
      <c r="F2" s="43" t="s">
        <v>3</v>
      </c>
      <c r="G2" s="38" t="s">
        <v>4</v>
      </c>
      <c r="H2" s="38" t="s">
        <v>5</v>
      </c>
      <c r="I2" s="5" t="s">
        <v>6</v>
      </c>
      <c r="J2" s="35" t="s">
        <v>7</v>
      </c>
      <c r="O2" s="3"/>
      <c r="P2" s="3"/>
      <c r="Q2" s="3"/>
    </row>
    <row r="3" spans="1:23" s="11" customFormat="1" ht="86.25" customHeight="1" thickBot="1">
      <c r="A3" s="39"/>
      <c r="B3" s="6" t="s">
        <v>8</v>
      </c>
      <c r="C3" s="7" t="s">
        <v>9</v>
      </c>
      <c r="D3" s="6" t="s">
        <v>10</v>
      </c>
      <c r="E3" s="7" t="s">
        <v>11</v>
      </c>
      <c r="F3" s="44"/>
      <c r="G3" s="39"/>
      <c r="H3" s="39"/>
      <c r="I3" s="8" t="s">
        <v>12</v>
      </c>
      <c r="J3" s="36"/>
      <c r="K3" s="3"/>
      <c r="L3" s="3"/>
      <c r="M3" s="3"/>
      <c r="N3" s="9"/>
      <c r="O3" s="9"/>
      <c r="P3" s="9"/>
      <c r="Q3" s="9"/>
      <c r="R3" s="9"/>
      <c r="S3" s="9"/>
      <c r="T3" s="10"/>
      <c r="U3" s="10"/>
      <c r="V3" s="10"/>
      <c r="W3" s="10"/>
    </row>
    <row r="4" spans="1:13" ht="18" customHeight="1">
      <c r="A4" s="12" t="s">
        <v>13</v>
      </c>
      <c r="B4" s="13">
        <f>'[1]энергетика'!B6/1000</f>
        <v>5.256</v>
      </c>
      <c r="C4" s="13">
        <f>'[1]энергетика'!C6/1000</f>
        <v>24.62</v>
      </c>
      <c r="D4" s="13">
        <f>'[1]энергетика'!H6/1000</f>
        <v>108.638</v>
      </c>
      <c r="E4" s="13">
        <f>'[1]энергетика'!D6/1000</f>
        <v>50.052</v>
      </c>
      <c r="F4" s="13">
        <f>SUM(B4:E4)</f>
        <v>188.566</v>
      </c>
      <c r="G4" s="14">
        <f>'[1]энергетика'!I6*1000</f>
        <v>2559.9500000000003</v>
      </c>
      <c r="H4" s="14">
        <f>'[1]энергетика'!E6*1000</f>
        <v>2472.95</v>
      </c>
      <c r="I4" s="13">
        <f>'[1]энергетика'!G6/1000</f>
        <v>0</v>
      </c>
      <c r="J4" s="15">
        <f>(B4+C4+E4)*H4+D4*G4</f>
        <v>475765.7957</v>
      </c>
      <c r="K4" s="3"/>
      <c r="L4" s="3"/>
      <c r="M4" s="3"/>
    </row>
    <row r="5" spans="1:13" ht="18" customHeight="1">
      <c r="A5" s="16" t="s">
        <v>14</v>
      </c>
      <c r="B5" s="17">
        <f>'[1]энергетика'!B7/1000</f>
        <v>6.619</v>
      </c>
      <c r="C5" s="17">
        <f>'[1]энергетика'!C7/1000</f>
        <v>4.487</v>
      </c>
      <c r="D5" s="17">
        <f>'[1]энергетика'!H7/1000</f>
        <v>68.31</v>
      </c>
      <c r="E5" s="17">
        <f>'[1]энергетика'!D7/1000</f>
        <v>57.294</v>
      </c>
      <c r="F5" s="17">
        <f aca="true" t="shared" si="0" ref="F5:F15">SUM(B5:E5)</f>
        <v>136.70999999999998</v>
      </c>
      <c r="G5" s="14">
        <f>'[1]энергетика'!I7*1000</f>
        <v>2740.52</v>
      </c>
      <c r="H5" s="14">
        <f>'[1]энергетика'!E7*1000</f>
        <v>2653.52</v>
      </c>
      <c r="I5" s="17">
        <f>'[1]энергетика'!G7/1000</f>
        <v>0</v>
      </c>
      <c r="J5" s="18">
        <f aca="true" t="shared" si="1" ref="J5:J15">(B5+C5+E5)*H5+D5*G5</f>
        <v>368705.6892</v>
      </c>
      <c r="K5" s="3"/>
      <c r="L5" s="3"/>
      <c r="M5" s="3"/>
    </row>
    <row r="6" spans="1:13" ht="18" customHeight="1">
      <c r="A6" s="16" t="s">
        <v>15</v>
      </c>
      <c r="B6" s="17">
        <f>'[1]энергетика'!B8/1000</f>
        <v>6.414</v>
      </c>
      <c r="C6" s="17">
        <f>'[1]энергетика'!C8/1000</f>
        <v>1.397</v>
      </c>
      <c r="D6" s="17">
        <f>'[1]энергетика'!H8/1000</f>
        <v>61.817</v>
      </c>
      <c r="E6" s="17">
        <f>'[1]энергетика'!D8/1000</f>
        <v>60.589</v>
      </c>
      <c r="F6" s="17">
        <f t="shared" si="0"/>
        <v>130.21699999999998</v>
      </c>
      <c r="G6" s="14">
        <f>'[1]энергетика'!I8*1000</f>
        <v>2677.66</v>
      </c>
      <c r="H6" s="14">
        <f>'[1]энергетика'!E8*1000</f>
        <v>2590.6600000000003</v>
      </c>
      <c r="I6" s="17">
        <f>'[1]энергетика'!G8/1000</f>
        <v>0</v>
      </c>
      <c r="J6" s="18">
        <f t="shared" si="1"/>
        <v>342726.05222</v>
      </c>
      <c r="K6" s="3"/>
      <c r="L6" s="3"/>
      <c r="M6" s="3"/>
    </row>
    <row r="7" spans="1:13" ht="18" customHeight="1">
      <c r="A7" s="16" t="s">
        <v>16</v>
      </c>
      <c r="B7" s="17">
        <f>'[1]энергетика'!B10/1000</f>
        <v>8.663</v>
      </c>
      <c r="C7" s="17">
        <f>'[1]энергетика'!C10/1000</f>
        <v>11.092</v>
      </c>
      <c r="D7" s="17">
        <f>'[1]энергетика'!H10/1000</f>
        <v>38.146</v>
      </c>
      <c r="E7" s="17">
        <f>'[1]энергетика'!D10/1000</f>
        <v>48.645</v>
      </c>
      <c r="F7" s="17">
        <f t="shared" si="0"/>
        <v>106.546</v>
      </c>
      <c r="G7" s="19">
        <f>'[1]энергетика'!I10*1000</f>
        <v>2836.81</v>
      </c>
      <c r="H7" s="19">
        <f>'[1]энергетика'!E10*1000</f>
        <v>2749.81</v>
      </c>
      <c r="I7" s="17">
        <f>'[1]энергетика'!G10/1000</f>
        <v>0</v>
      </c>
      <c r="J7" s="18">
        <f t="shared" si="1"/>
        <v>296299.95826</v>
      </c>
      <c r="K7" s="3"/>
      <c r="L7" s="3"/>
      <c r="M7" s="3"/>
    </row>
    <row r="8" spans="1:13" ht="18" customHeight="1">
      <c r="A8" s="16" t="s">
        <v>17</v>
      </c>
      <c r="B8" s="17">
        <f>'[1]энергетика'!B11/1000</f>
        <v>16.381</v>
      </c>
      <c r="C8" s="17">
        <f>'[1]энергетика'!C11/1000</f>
        <v>1.02</v>
      </c>
      <c r="D8" s="17">
        <f>'[1]энергетика'!H11/1000</f>
        <v>6.295</v>
      </c>
      <c r="E8" s="17">
        <f>'[1]энергетика'!D11/1000</f>
        <v>50.999</v>
      </c>
      <c r="F8" s="17">
        <f t="shared" si="0"/>
        <v>74.695</v>
      </c>
      <c r="G8" s="19">
        <f>'[1]энергетика'!I11*1000</f>
        <v>2738.56</v>
      </c>
      <c r="H8" s="19">
        <f>'[1]энергетика'!E11*1000</f>
        <v>2651.56</v>
      </c>
      <c r="I8" s="17">
        <f>'[1]энергетика'!G11/1000</f>
        <v>0</v>
      </c>
      <c r="J8" s="18">
        <f t="shared" si="1"/>
        <v>198605.9392</v>
      </c>
      <c r="K8" s="3"/>
      <c r="L8" s="3"/>
      <c r="M8" s="3"/>
    </row>
    <row r="9" spans="1:13" ht="18" customHeight="1">
      <c r="A9" s="16" t="s">
        <v>18</v>
      </c>
      <c r="B9" s="17">
        <f>'[1]энергетика'!B12/1000</f>
        <v>14.634</v>
      </c>
      <c r="C9" s="17">
        <f>'[1]энергетика'!C12/1000</f>
        <v>0.298</v>
      </c>
      <c r="D9" s="17">
        <f>'[1]энергетика'!H12/1000</f>
        <v>0</v>
      </c>
      <c r="E9" s="17">
        <f>'[1]энергетика'!D12/1000</f>
        <v>37.707</v>
      </c>
      <c r="F9" s="17">
        <f t="shared" si="0"/>
        <v>52.639</v>
      </c>
      <c r="G9" s="19">
        <f>'[1]энергетика'!I12*1000</f>
        <v>0</v>
      </c>
      <c r="H9" s="19">
        <f>'[1]энергетика'!E12*1000</f>
        <v>2660.0899999999997</v>
      </c>
      <c r="I9" s="17">
        <f>'[1]энергетика'!G12/1000</f>
        <v>0</v>
      </c>
      <c r="J9" s="18">
        <f t="shared" si="1"/>
        <v>140024.47751</v>
      </c>
      <c r="K9" s="3"/>
      <c r="L9" s="3"/>
      <c r="M9" s="3"/>
    </row>
    <row r="10" spans="1:13" ht="18" customHeight="1">
      <c r="A10" s="16" t="s">
        <v>19</v>
      </c>
      <c r="B10" s="17">
        <f>'[1]энергетика'!B15/1000</f>
        <v>15.31</v>
      </c>
      <c r="C10" s="17">
        <f>'[1]энергетика'!C15/1000</f>
        <v>1.799</v>
      </c>
      <c r="D10" s="17">
        <f>'[1]энергетика'!H15/1000</f>
        <v>0</v>
      </c>
      <c r="E10" s="17">
        <f>'[1]энергетика'!D15/1000</f>
        <v>39.697</v>
      </c>
      <c r="F10" s="17">
        <f t="shared" si="0"/>
        <v>56.806000000000004</v>
      </c>
      <c r="G10" s="19">
        <f>'[1]энергетика'!I15*1000</f>
        <v>0</v>
      </c>
      <c r="H10" s="19">
        <f>'[1]энергетика'!E15*1000</f>
        <v>2604.0299999999997</v>
      </c>
      <c r="I10" s="17">
        <f>'[1]энергетика'!G15/1000</f>
        <v>0</v>
      </c>
      <c r="J10" s="18">
        <f>(B10+C10+E10)*H10+D10*G10</f>
        <v>147924.52818</v>
      </c>
      <c r="K10" s="3"/>
      <c r="L10" s="3"/>
      <c r="M10" s="3"/>
    </row>
    <row r="11" spans="1:13" ht="18" customHeight="1">
      <c r="A11" s="16" t="s">
        <v>20</v>
      </c>
      <c r="B11" s="17">
        <f>'[1]энергетика'!B16/1000</f>
        <v>14.087</v>
      </c>
      <c r="C11" s="17">
        <f>'[1]энергетика'!C16/1000</f>
        <v>1.752</v>
      </c>
      <c r="D11" s="17">
        <f>'[1]энергетика'!H16/1000</f>
        <v>0</v>
      </c>
      <c r="E11" s="17">
        <f>'[1]энергетика'!D16/1000</f>
        <v>42.99</v>
      </c>
      <c r="F11" s="17">
        <f t="shared" si="0"/>
        <v>58.829</v>
      </c>
      <c r="G11" s="19">
        <f>'[1]энергетика'!I16*1000</f>
        <v>0</v>
      </c>
      <c r="H11" s="19">
        <f>'[1]энергетика'!E16*1000</f>
        <v>2572.25</v>
      </c>
      <c r="I11" s="17">
        <f>'[1]энергетика'!G16/1000</f>
        <v>0</v>
      </c>
      <c r="J11" s="18">
        <f t="shared" si="1"/>
        <v>151322.89525</v>
      </c>
      <c r="K11" s="3"/>
      <c r="L11" s="3"/>
      <c r="M11" s="3"/>
    </row>
    <row r="12" spans="1:13" ht="18" customHeight="1">
      <c r="A12" s="16" t="s">
        <v>21</v>
      </c>
      <c r="B12" s="17">
        <f>'[1]энергетика'!B17/1000</f>
        <v>14.824</v>
      </c>
      <c r="C12" s="17">
        <f>'[1]энергетика'!C17/1000</f>
        <v>0.298</v>
      </c>
      <c r="D12" s="17">
        <f>'[1]энергетика'!H17/1000</f>
        <v>0</v>
      </c>
      <c r="E12" s="17">
        <f>'[1]энергетика'!D17/1000</f>
        <v>41.754</v>
      </c>
      <c r="F12" s="17">
        <f t="shared" si="0"/>
        <v>56.876</v>
      </c>
      <c r="G12" s="19">
        <f>'[1]энергетика'!I17*1000</f>
        <v>0</v>
      </c>
      <c r="H12" s="19">
        <f>'[1]энергетика'!E17*1000</f>
        <v>2865.36</v>
      </c>
      <c r="I12" s="17">
        <f>'[1]энергетика'!G17/1000</f>
        <v>0</v>
      </c>
      <c r="J12" s="18">
        <f t="shared" si="1"/>
        <v>162970.21536</v>
      </c>
      <c r="K12" s="3"/>
      <c r="L12" s="3"/>
      <c r="M12" s="3"/>
    </row>
    <row r="13" spans="1:34" s="2" customFormat="1" ht="18" customHeight="1">
      <c r="A13" s="16" t="s">
        <v>22</v>
      </c>
      <c r="B13" s="17">
        <f>'[1]энергетика'!B20/1000</f>
        <v>11.959</v>
      </c>
      <c r="C13" s="17">
        <f>'[1]энергетика'!C20/1000</f>
        <v>10.435</v>
      </c>
      <c r="D13" s="17">
        <f>'[1]энергетика'!H20/1000</f>
        <v>9.55</v>
      </c>
      <c r="E13" s="17">
        <f>'[1]энергетика'!D20/1000</f>
        <v>46.005</v>
      </c>
      <c r="F13" s="17">
        <f t="shared" si="0"/>
        <v>77.949</v>
      </c>
      <c r="G13" s="19">
        <f>'[1]энергетика'!I20*1000</f>
        <v>2729.65</v>
      </c>
      <c r="H13" s="19">
        <f>'[1]энергетика'!E20*1000</f>
        <v>2695.36</v>
      </c>
      <c r="I13" s="17">
        <f>'[1]энергетика'!G20/1000</f>
        <v>0</v>
      </c>
      <c r="J13" s="18">
        <f t="shared" si="1"/>
        <v>210428.08614</v>
      </c>
      <c r="K13" s="3"/>
      <c r="L13" s="3"/>
      <c r="M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2" customFormat="1" ht="18" customHeight="1">
      <c r="A14" s="16" t="s">
        <v>23</v>
      </c>
      <c r="B14" s="17">
        <f>'[1]энергетика'!B21/1000</f>
        <v>4.52</v>
      </c>
      <c r="C14" s="17">
        <f>'[1]энергетика'!C21/1000</f>
        <v>11.23</v>
      </c>
      <c r="D14" s="17">
        <f>'[1]энергетика'!H21/1000</f>
        <v>66.996</v>
      </c>
      <c r="E14" s="17">
        <f>'[1]энергетика'!D21/1000</f>
        <v>52.649</v>
      </c>
      <c r="F14" s="17">
        <f t="shared" si="0"/>
        <v>135.39499999999998</v>
      </c>
      <c r="G14" s="19">
        <f>'[1]энергетика'!I21*1000</f>
        <v>2601.9</v>
      </c>
      <c r="H14" s="19">
        <f>'[1]энергетика'!E21*1000</f>
        <v>2567.61</v>
      </c>
      <c r="I14" s="17">
        <f>'[1]энергетика'!G21/1000</f>
        <v>0</v>
      </c>
      <c r="J14" s="18">
        <f>(B14+C14+E14)*H14+D14*G14</f>
        <v>349938.84878999996</v>
      </c>
      <c r="K14" s="3"/>
      <c r="L14" s="3"/>
      <c r="M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2" customFormat="1" ht="18" customHeight="1">
      <c r="A15" s="16" t="s">
        <v>24</v>
      </c>
      <c r="B15" s="17">
        <f>'[1]энергетика'!B22/1000</f>
        <v>3.183</v>
      </c>
      <c r="C15" s="17">
        <f>'[1]энергетика'!C22/1000</f>
        <v>5.512</v>
      </c>
      <c r="D15" s="17">
        <f>'[1]энергетика'!H22/1000</f>
        <v>61.197</v>
      </c>
      <c r="E15" s="17">
        <f>'[1]энергетика'!D22/1000</f>
        <v>59.705</v>
      </c>
      <c r="F15" s="17">
        <f t="shared" si="0"/>
        <v>129.59699999999998</v>
      </c>
      <c r="G15" s="19">
        <f>'[1]энергетика'!I22*1000</f>
        <v>2734.67</v>
      </c>
      <c r="H15" s="19">
        <f>'[1]энергетика'!E22*1000</f>
        <v>2700.38</v>
      </c>
      <c r="I15" s="17">
        <f>'[1]энергетика'!G22/1000</f>
        <v>0</v>
      </c>
      <c r="J15" s="18">
        <f t="shared" si="1"/>
        <v>352059.59199000004</v>
      </c>
      <c r="K15" s="3"/>
      <c r="L15" s="3"/>
      <c r="M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2" customFormat="1" ht="18" customHeight="1" thickBot="1">
      <c r="A16" s="20"/>
      <c r="B16" s="21"/>
      <c r="C16" s="22"/>
      <c r="D16" s="22"/>
      <c r="E16" s="22"/>
      <c r="F16" s="22"/>
      <c r="G16" s="23"/>
      <c r="H16" s="24"/>
      <c r="I16" s="25"/>
      <c r="J16" s="26"/>
      <c r="K16" s="3"/>
      <c r="L16" s="3"/>
      <c r="M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2" customFormat="1" ht="18" customHeight="1" thickBot="1">
      <c r="A17" s="27" t="s">
        <v>25</v>
      </c>
      <c r="B17" s="28">
        <f>SUM(B4:B15)</f>
        <v>121.85</v>
      </c>
      <c r="C17" s="28">
        <f>SUM(C4:C15)</f>
        <v>73.94000000000001</v>
      </c>
      <c r="D17" s="28">
        <f>SUM(D4:D15)</f>
        <v>420.949</v>
      </c>
      <c r="E17" s="28">
        <f>SUM(E4:E15)</f>
        <v>588.0860000000001</v>
      </c>
      <c r="F17" s="29">
        <f>SUM(F4:F15)</f>
        <v>1204.8249999999998</v>
      </c>
      <c r="G17" s="30"/>
      <c r="H17" s="31"/>
      <c r="I17" s="28">
        <f>SUM(I4:I15)</f>
        <v>0</v>
      </c>
      <c r="J17" s="32">
        <f>SUM(J4:J15)</f>
        <v>3196772.0777999996</v>
      </c>
      <c r="K17" s="3"/>
      <c r="L17" s="3"/>
      <c r="M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9" spans="7:8" ht="12.75">
      <c r="G19" s="33"/>
      <c r="H19" s="34"/>
    </row>
    <row r="20" spans="1:34" s="2" customFormat="1" ht="12.75">
      <c r="A20" s="4"/>
      <c r="B20" s="4"/>
      <c r="C20" s="4"/>
      <c r="D20" s="4"/>
      <c r="E20" s="4"/>
      <c r="F20" s="4"/>
      <c r="G20" s="4"/>
      <c r="H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2" customFormat="1" ht="12.75">
      <c r="A21" s="4"/>
      <c r="B21" s="4"/>
      <c r="C21" s="4"/>
      <c r="D21" s="4"/>
      <c r="E21" s="4"/>
      <c r="F21" s="34"/>
      <c r="G21" s="4"/>
      <c r="H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2" customFormat="1" ht="12.75">
      <c r="A22" s="4"/>
      <c r="B22" s="4"/>
      <c r="C22" s="4"/>
      <c r="D22" s="4"/>
      <c r="E22" s="4"/>
      <c r="F22" s="34"/>
      <c r="G22" s="4"/>
      <c r="H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</sheetData>
  <sheetProtection/>
  <mergeCells count="7">
    <mergeCell ref="J2:J3"/>
    <mergeCell ref="A1:H1"/>
    <mergeCell ref="A2:A3"/>
    <mergeCell ref="B2:E2"/>
    <mergeCell ref="F2:F3"/>
    <mergeCell ref="G2:G3"/>
    <mergeCell ref="H2:H3"/>
  </mergeCells>
  <printOptions/>
  <pageMargins left="0.19" right="0.18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2020-02-10T07:21:26Z</dcterms:created>
  <dcterms:modified xsi:type="dcterms:W3CDTF">2020-02-10T07:25:32Z</dcterms:modified>
  <cp:category/>
  <cp:version/>
  <cp:contentType/>
  <cp:contentStatus/>
</cp:coreProperties>
</file>