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потер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<sst xmlns="http://schemas.openxmlformats.org/spreadsheetml/2006/main" count="26" uniqueCount="26">
  <si>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Справка о закупке электроэнергии у ПАО "Саратовэнерго" для                                                 компенсации потерь ООО "БАЛАКОВСКАЯ ЭЛЕКТРОСЕТЕВАЯ КОМПАНИЯ"</t>
  </si>
  <si>
    <t>2020 год</t>
  </si>
  <si>
    <t>в том числе</t>
  </si>
  <si>
    <t>Всего кол-во,                   тыс.кВт.ч</t>
  </si>
  <si>
    <t>Цена                    (за сверхнормативные потери),  руб./тыс.кВтч</t>
  </si>
  <si>
    <t>Цена, руб./тыс.кВтч</t>
  </si>
  <si>
    <t>Сверхнорматив</t>
  </si>
  <si>
    <t>Сумма, руб.  без НДС</t>
  </si>
  <si>
    <t>ГН, тыс.кВтч</t>
  </si>
  <si>
    <t>ВН, тыс.кВтч</t>
  </si>
  <si>
    <t>СН 2 (сверхнормативные потери), тыс.кВтч</t>
  </si>
  <si>
    <t>СН 2 нормативные потери), тыс.кВтч</t>
  </si>
  <si>
    <t>Кол-во ВН, тыс.кВтч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</si>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</sst>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" fontId="20" fillId="0" borderId="0" xfId="0" applyNumberFormat="1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19" fillId="0" borderId="23" xfId="0" applyFont="1" applyBorder="1" applyAlignment="1">
      <alignment/>
    </xf>
    <xf numFmtId="164" fontId="19" fillId="0" borderId="24" xfId="0" applyNumberFormat="1" applyFont="1" applyFill="1" applyBorder="1" applyAlignment="1">
      <alignment/>
    </xf>
    <xf numFmtId="4" fontId="19" fillId="0" borderId="24" xfId="0" applyNumberFormat="1" applyFont="1" applyFill="1" applyBorder="1" applyAlignment="1">
      <alignment/>
    </xf>
    <xf numFmtId="4" fontId="19" fillId="0" borderId="25" xfId="0" applyNumberFormat="1" applyFont="1" applyFill="1" applyBorder="1" applyAlignment="1">
      <alignment/>
    </xf>
    <xf numFmtId="0" fontId="19" fillId="0" borderId="26" xfId="0" applyFont="1" applyBorder="1" applyAlignment="1">
      <alignment/>
    </xf>
    <xf numFmtId="164" fontId="19" fillId="0" borderId="27" xfId="0" applyNumberFormat="1" applyFont="1" applyFill="1" applyBorder="1" applyAlignment="1">
      <alignment/>
    </xf>
    <xf numFmtId="4" fontId="19" fillId="0" borderId="28" xfId="0" applyNumberFormat="1" applyFont="1" applyFill="1" applyBorder="1" applyAlignment="1">
      <alignment/>
    </xf>
    <xf numFmtId="4" fontId="19" fillId="0" borderId="27" xfId="0" applyNumberFormat="1" applyFont="1" applyFill="1" applyBorder="1" applyAlignment="1">
      <alignment/>
    </xf>
    <xf numFmtId="0" fontId="18" fillId="0" borderId="29" xfId="0" applyFont="1" applyBorder="1" applyAlignment="1">
      <alignment horizontal="right"/>
    </xf>
    <xf numFmtId="0" fontId="18" fillId="0" borderId="30" xfId="0" applyFont="1" applyBorder="1" applyAlignment="1">
      <alignment horizontal="right"/>
    </xf>
    <xf numFmtId="0" fontId="18" fillId="0" borderId="30" xfId="0" applyFont="1" applyBorder="1" applyAlignment="1">
      <alignment/>
    </xf>
    <xf numFmtId="2" fontId="18" fillId="0" borderId="30" xfId="0" applyNumberFormat="1" applyFont="1" applyBorder="1" applyAlignment="1">
      <alignment/>
    </xf>
    <xf numFmtId="2" fontId="19" fillId="0" borderId="30" xfId="0" applyNumberFormat="1" applyFont="1" applyFill="1" applyBorder="1" applyAlignment="1">
      <alignment/>
    </xf>
    <xf numFmtId="1" fontId="20" fillId="0" borderId="30" xfId="0" applyNumberFormat="1" applyFont="1" applyBorder="1" applyAlignment="1">
      <alignment/>
    </xf>
    <xf numFmtId="1" fontId="20" fillId="0" borderId="31" xfId="0" applyNumberFormat="1" applyFont="1" applyBorder="1" applyAlignment="1">
      <alignment/>
    </xf>
    <xf numFmtId="0" fontId="18" fillId="0" borderId="32" xfId="0" applyFont="1" applyFill="1" applyBorder="1" applyAlignment="1">
      <alignment horizontal="right"/>
    </xf>
    <xf numFmtId="164" fontId="18" fillId="0" borderId="12" xfId="0" applyNumberFormat="1" applyFont="1" applyFill="1" applyBorder="1" applyAlignment="1">
      <alignment/>
    </xf>
    <xf numFmtId="165" fontId="18" fillId="0" borderId="12" xfId="0" applyNumberFormat="1" applyFont="1" applyFill="1" applyBorder="1" applyAlignment="1">
      <alignment/>
    </xf>
    <xf numFmtId="166" fontId="18" fillId="0" borderId="12" xfId="0" applyNumberFormat="1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4" fontId="18" fillId="0" borderId="13" xfId="0" applyNumberFormat="1" applyFont="1" applyFill="1" applyBorder="1" applyAlignment="1">
      <alignment/>
    </xf>
    <xf numFmtId="166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5;%20&#1041;&#1069;&#1057;&#1050;%20&#1079;&#1072;%202020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П"/>
      <sheetName val="энергетика"/>
      <sheetName val="Саратовэнерго"/>
      <sheetName val="справка"/>
      <sheetName val="потер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tabSelected="1" zoomScalePageLayoutView="0" workbookViewId="0" topLeftCell="A1">
      <selection activeCell="M6" sqref="M6"/>
    </sheetView>
  </sheetViews>
  <sheetFormatPr defaultColWidth="8.875" defaultRowHeight="12.75"/>
  <cols>
    <col min="1" max="1" width="14.375" style="5" customWidth="1"/>
    <col min="2" max="2" width="14.75390625" style="5" customWidth="1"/>
    <col min="3" max="3" width="10.875" style="5" customWidth="1"/>
    <col min="4" max="5" width="11.375" style="5" customWidth="1"/>
    <col min="6" max="6" width="11.625" style="5" customWidth="1"/>
    <col min="7" max="7" width="15.375" style="5" customWidth="1"/>
    <col min="8" max="8" width="10.00390625" style="5" customWidth="1"/>
    <col min="9" max="9" width="10.875" style="3" hidden="1" customWidth="1"/>
    <col min="10" max="10" width="13.625" style="3" customWidth="1"/>
    <col min="11" max="11" width="9.875" style="3" customWidth="1"/>
    <col min="12" max="13" width="12.00390625" style="3" customWidth="1"/>
    <col min="14" max="14" width="14.125" style="3" customWidth="1"/>
    <col min="15" max="15" width="12.625" style="3" customWidth="1"/>
    <col min="16" max="16" width="10.375" style="3" customWidth="1"/>
    <col min="17" max="17" width="10.25390625" style="3" customWidth="1"/>
    <col min="18" max="18" width="10.75390625" style="3" customWidth="1"/>
    <col min="19" max="19" width="11.125" style="3" customWidth="1"/>
    <col min="20" max="20" width="12.375" style="5" customWidth="1"/>
    <col min="21" max="21" width="12.25390625" style="5" customWidth="1"/>
    <col min="22" max="22" width="9.875" style="5" customWidth="1"/>
    <col min="23" max="16384" width="8.875" style="5" customWidth="1"/>
  </cols>
  <sheetData>
    <row r="1" spans="1:17" ht="4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2"/>
      <c r="O1" s="4"/>
      <c r="P1" s="4"/>
      <c r="Q1" s="4"/>
    </row>
    <row r="2" spans="1:17" ht="46.5" customHeight="1" thickBot="1">
      <c r="A2" s="6" t="s">
        <v>1</v>
      </c>
      <c r="B2" s="7" t="s">
        <v>2</v>
      </c>
      <c r="C2" s="8"/>
      <c r="D2" s="8"/>
      <c r="E2" s="9"/>
      <c r="F2" s="10" t="s">
        <v>3</v>
      </c>
      <c r="G2" s="6" t="s">
        <v>4</v>
      </c>
      <c r="H2" s="6" t="s">
        <v>5</v>
      </c>
      <c r="I2" s="11" t="s">
        <v>6</v>
      </c>
      <c r="J2" s="12" t="s">
        <v>7</v>
      </c>
      <c r="O2" s="4"/>
      <c r="P2" s="4"/>
      <c r="Q2" s="4"/>
    </row>
    <row r="3" spans="1:23" s="21" customFormat="1" ht="77.25" customHeight="1" thickBot="1">
      <c r="A3" s="13"/>
      <c r="B3" s="14" t="s">
        <v>8</v>
      </c>
      <c r="C3" s="15" t="s">
        <v>9</v>
      </c>
      <c r="D3" s="14" t="s">
        <v>10</v>
      </c>
      <c r="E3" s="15" t="s">
        <v>11</v>
      </c>
      <c r="F3" s="16"/>
      <c r="G3" s="13"/>
      <c r="H3" s="13"/>
      <c r="I3" s="17" t="s">
        <v>12</v>
      </c>
      <c r="J3" s="18"/>
      <c r="K3" s="4"/>
      <c r="L3" s="4"/>
      <c r="M3" s="4"/>
      <c r="N3" s="19"/>
      <c r="O3" s="19"/>
      <c r="P3" s="19"/>
      <c r="Q3" s="19"/>
      <c r="R3" s="19"/>
      <c r="S3" s="19"/>
      <c r="T3" s="20"/>
      <c r="U3" s="20"/>
      <c r="V3" s="20"/>
      <c r="W3" s="20"/>
    </row>
    <row r="4" spans="1:13" ht="18" customHeight="1">
      <c r="A4" s="22" t="s">
        <v>13</v>
      </c>
      <c r="B4" s="23">
        <v>4.642</v>
      </c>
      <c r="C4" s="23">
        <v>3.357</v>
      </c>
      <c r="D4" s="23">
        <v>22.014</v>
      </c>
      <c r="E4" s="23">
        <v>102.001</v>
      </c>
      <c r="F4" s="23">
        <f>SUM(B4:E4)</f>
        <v>132.014</v>
      </c>
      <c r="G4" s="24">
        <v>2522.56</v>
      </c>
      <c r="H4" s="24">
        <v>2488.27</v>
      </c>
      <c r="I4" s="23">
        <f>'[1]энергетика'!G6/1000</f>
        <v>0</v>
      </c>
      <c r="J4" s="25">
        <f>(B4+C4+E4)*H4+D4*G4</f>
        <v>329241.33584</v>
      </c>
      <c r="K4" s="4"/>
      <c r="L4" s="4"/>
      <c r="M4" s="4"/>
    </row>
    <row r="5" spans="1:13" ht="18" customHeight="1">
      <c r="A5" s="26" t="s">
        <v>14</v>
      </c>
      <c r="B5" s="27">
        <v>5.218</v>
      </c>
      <c r="C5" s="27">
        <v>23.443</v>
      </c>
      <c r="D5" s="27">
        <v>14.408</v>
      </c>
      <c r="E5" s="27">
        <v>81.339</v>
      </c>
      <c r="F5" s="27">
        <f aca="true" t="shared" si="0" ref="F5:F15">SUM(B5:E5)</f>
        <v>124.408</v>
      </c>
      <c r="G5" s="24">
        <v>2922.07</v>
      </c>
      <c r="H5" s="24">
        <v>2887.7799999999997</v>
      </c>
      <c r="I5" s="27">
        <f>'[1]энергетика'!G7/1000</f>
        <v>0</v>
      </c>
      <c r="J5" s="28">
        <f aca="true" t="shared" si="1" ref="J5:J15">(B5+C5+E5)*H5+D5*G5</f>
        <v>359756.98456</v>
      </c>
      <c r="K5" s="4"/>
      <c r="L5" s="4"/>
      <c r="M5" s="4"/>
    </row>
    <row r="6" spans="1:13" ht="18" customHeight="1">
      <c r="A6" s="26" t="s">
        <v>15</v>
      </c>
      <c r="B6" s="27">
        <v>4.391</v>
      </c>
      <c r="C6" s="27">
        <v>20.819</v>
      </c>
      <c r="D6" s="27">
        <v>21.263</v>
      </c>
      <c r="E6" s="27">
        <v>84.79</v>
      </c>
      <c r="F6" s="27">
        <f t="shared" si="0"/>
        <v>131.263</v>
      </c>
      <c r="G6" s="24">
        <v>2716.9500000000003</v>
      </c>
      <c r="H6" s="24">
        <v>2682.66</v>
      </c>
      <c r="I6" s="27">
        <f>'[1]энергетика'!G8/1000</f>
        <v>0</v>
      </c>
      <c r="J6" s="28">
        <f t="shared" si="1"/>
        <v>352863.10785</v>
      </c>
      <c r="K6" s="4"/>
      <c r="L6" s="4"/>
      <c r="M6" s="4"/>
    </row>
    <row r="7" spans="1:13" ht="18" customHeight="1">
      <c r="A7" s="26" t="s">
        <v>16</v>
      </c>
      <c r="B7" s="27">
        <v>6.839</v>
      </c>
      <c r="C7" s="27">
        <v>35.884</v>
      </c>
      <c r="D7" s="27">
        <v>0</v>
      </c>
      <c r="E7" s="27">
        <v>46.731</v>
      </c>
      <c r="F7" s="27">
        <f t="shared" si="0"/>
        <v>89.45400000000001</v>
      </c>
      <c r="G7" s="29">
        <v>0</v>
      </c>
      <c r="H7" s="29">
        <v>2722.29</v>
      </c>
      <c r="I7" s="27">
        <f>'[1]энергетика'!G10/1000</f>
        <v>0</v>
      </c>
      <c r="J7" s="28">
        <f t="shared" si="1"/>
        <v>243519.72966</v>
      </c>
      <c r="K7" s="4"/>
      <c r="L7" s="4"/>
      <c r="M7" s="4"/>
    </row>
    <row r="8" spans="1:13" ht="18" customHeight="1">
      <c r="A8" s="26" t="s">
        <v>17</v>
      </c>
      <c r="B8" s="27">
        <v>14.55</v>
      </c>
      <c r="C8" s="27">
        <v>18.935</v>
      </c>
      <c r="D8" s="27">
        <v>0</v>
      </c>
      <c r="E8" s="27">
        <v>40.492</v>
      </c>
      <c r="F8" s="27">
        <f t="shared" si="0"/>
        <v>73.977</v>
      </c>
      <c r="G8" s="29">
        <v>0</v>
      </c>
      <c r="H8" s="29">
        <v>2573.95</v>
      </c>
      <c r="I8" s="27">
        <f>'[1]энергетика'!G11/1000</f>
        <v>0</v>
      </c>
      <c r="J8" s="28">
        <f t="shared" si="1"/>
        <v>190413.09915</v>
      </c>
      <c r="K8" s="4"/>
      <c r="L8" s="4"/>
      <c r="M8" s="4"/>
    </row>
    <row r="9" spans="1:13" ht="18" customHeight="1">
      <c r="A9" s="26" t="s">
        <v>18</v>
      </c>
      <c r="B9" s="27">
        <v>14.205</v>
      </c>
      <c r="C9" s="27">
        <v>1.164</v>
      </c>
      <c r="D9" s="27">
        <v>0</v>
      </c>
      <c r="E9" s="27">
        <v>24.898</v>
      </c>
      <c r="F9" s="27">
        <f t="shared" si="0"/>
        <v>40.266999999999996</v>
      </c>
      <c r="G9" s="29">
        <v>0</v>
      </c>
      <c r="H9" s="29">
        <v>2735.0699999999997</v>
      </c>
      <c r="I9" s="27">
        <f>'[1]энергетика'!G12/1000</f>
        <v>0</v>
      </c>
      <c r="J9" s="28">
        <f t="shared" si="1"/>
        <v>110133.06368999998</v>
      </c>
      <c r="K9" s="4"/>
      <c r="L9" s="4"/>
      <c r="M9" s="4"/>
    </row>
    <row r="10" spans="1:13" ht="18" customHeight="1">
      <c r="A10" s="26" t="s">
        <v>19</v>
      </c>
      <c r="B10" s="27">
        <v>13.76</v>
      </c>
      <c r="C10" s="27">
        <v>10.265</v>
      </c>
      <c r="D10" s="27">
        <v>0</v>
      </c>
      <c r="E10" s="27">
        <v>43.868</v>
      </c>
      <c r="F10" s="27">
        <f t="shared" si="0"/>
        <v>67.893</v>
      </c>
      <c r="G10" s="29">
        <v>0</v>
      </c>
      <c r="H10" s="29">
        <v>3028.7000000000003</v>
      </c>
      <c r="I10" s="27">
        <f>'[1]энергетика'!G15/1000</f>
        <v>0</v>
      </c>
      <c r="J10" s="28">
        <f>(B10+C10+E10)*H10+D10*G10</f>
        <v>205627.5291</v>
      </c>
      <c r="K10" s="4"/>
      <c r="L10" s="4"/>
      <c r="M10" s="4"/>
    </row>
    <row r="11" spans="1:13" ht="18" customHeight="1">
      <c r="A11" s="26" t="s">
        <v>20</v>
      </c>
      <c r="B11" s="27">
        <v>9.706</v>
      </c>
      <c r="C11" s="27">
        <v>16.084</v>
      </c>
      <c r="D11" s="27">
        <v>0</v>
      </c>
      <c r="E11" s="27">
        <v>46.583</v>
      </c>
      <c r="F11" s="27">
        <f t="shared" si="0"/>
        <v>72.37299999999999</v>
      </c>
      <c r="G11" s="29">
        <v>0</v>
      </c>
      <c r="H11" s="29">
        <v>2957.85</v>
      </c>
      <c r="I11" s="27">
        <f>'[1]энергетика'!G16/1000</f>
        <v>0</v>
      </c>
      <c r="J11" s="28">
        <f t="shared" si="1"/>
        <v>214068.47804999998</v>
      </c>
      <c r="K11" s="4"/>
      <c r="L11" s="4"/>
      <c r="M11" s="4"/>
    </row>
    <row r="12" spans="1:13" ht="18" customHeight="1">
      <c r="A12" s="26" t="s">
        <v>21</v>
      </c>
      <c r="B12" s="27">
        <v>8.119</v>
      </c>
      <c r="C12" s="27">
        <v>12.706</v>
      </c>
      <c r="D12" s="27">
        <v>0</v>
      </c>
      <c r="E12" s="27">
        <v>47.748</v>
      </c>
      <c r="F12" s="27">
        <f t="shared" si="0"/>
        <v>68.573</v>
      </c>
      <c r="G12" s="29">
        <v>0</v>
      </c>
      <c r="H12" s="29">
        <v>3180.58</v>
      </c>
      <c r="I12" s="27">
        <f>'[1]энергетика'!G17/1000</f>
        <v>0</v>
      </c>
      <c r="J12" s="28">
        <f t="shared" si="1"/>
        <v>218101.91233999998</v>
      </c>
      <c r="K12" s="4"/>
      <c r="L12" s="4"/>
      <c r="M12" s="4"/>
    </row>
    <row r="13" spans="1:34" s="3" customFormat="1" ht="18" customHeight="1">
      <c r="A13" s="26" t="s">
        <v>22</v>
      </c>
      <c r="B13" s="27">
        <v>6.991</v>
      </c>
      <c r="C13" s="27">
        <v>30.765</v>
      </c>
      <c r="D13" s="27">
        <v>0</v>
      </c>
      <c r="E13" s="27">
        <v>63.14</v>
      </c>
      <c r="F13" s="27">
        <f t="shared" si="0"/>
        <v>100.896</v>
      </c>
      <c r="G13" s="29">
        <v>0</v>
      </c>
      <c r="H13" s="29">
        <v>2982.5499999999997</v>
      </c>
      <c r="I13" s="27">
        <f>'[1]энергетика'!G20/1000</f>
        <v>0</v>
      </c>
      <c r="J13" s="28">
        <f t="shared" si="1"/>
        <v>300927.3648</v>
      </c>
      <c r="K13" s="4"/>
      <c r="L13" s="4"/>
      <c r="M13" s="4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s="3" customFormat="1" ht="18" customHeight="1">
      <c r="A14" s="26" t="s">
        <v>23</v>
      </c>
      <c r="B14" s="27">
        <v>5.704</v>
      </c>
      <c r="C14" s="27">
        <v>23.392</v>
      </c>
      <c r="D14" s="27">
        <v>16.448</v>
      </c>
      <c r="E14" s="27">
        <v>80.903</v>
      </c>
      <c r="F14" s="27">
        <f t="shared" si="0"/>
        <v>126.447</v>
      </c>
      <c r="G14" s="29">
        <v>2894.25</v>
      </c>
      <c r="H14" s="29">
        <v>2916.83</v>
      </c>
      <c r="I14" s="27">
        <f>'[1]энергетика'!G21/1000</f>
        <v>0</v>
      </c>
      <c r="J14" s="28">
        <f>(B14+C14+E14)*H14+D14*G14</f>
        <v>368453.00717000006</v>
      </c>
      <c r="K14" s="4"/>
      <c r="L14" s="4"/>
      <c r="M14" s="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s="3" customFormat="1" ht="18" customHeight="1">
      <c r="A15" s="26" t="s">
        <v>24</v>
      </c>
      <c r="B15" s="27">
        <v>4.596</v>
      </c>
      <c r="C15" s="27">
        <v>23.699</v>
      </c>
      <c r="D15" s="27">
        <v>47.489</v>
      </c>
      <c r="E15" s="27">
        <v>81.706</v>
      </c>
      <c r="F15" s="27">
        <f t="shared" si="0"/>
        <v>157.49</v>
      </c>
      <c r="G15" s="29">
        <v>2775.5299999999997</v>
      </c>
      <c r="H15" s="29">
        <v>2798.1099999999997</v>
      </c>
      <c r="I15" s="27">
        <f>'[1]энергетика'!G22/1000</f>
        <v>0</v>
      </c>
      <c r="J15" s="28">
        <f t="shared" si="1"/>
        <v>439602.04227999994</v>
      </c>
      <c r="K15" s="4"/>
      <c r="L15" s="4"/>
      <c r="M15" s="4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s="3" customFormat="1" ht="18" customHeight="1" thickBot="1">
      <c r="A16" s="30"/>
      <c r="B16" s="31"/>
      <c r="C16" s="32"/>
      <c r="D16" s="32"/>
      <c r="E16" s="32"/>
      <c r="F16" s="32"/>
      <c r="G16" s="33"/>
      <c r="H16" s="34"/>
      <c r="I16" s="35"/>
      <c r="J16" s="36"/>
      <c r="K16" s="4"/>
      <c r="L16" s="4"/>
      <c r="M16" s="4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s="3" customFormat="1" ht="18" customHeight="1" thickBot="1">
      <c r="A17" s="37" t="s">
        <v>25</v>
      </c>
      <c r="B17" s="38">
        <f>SUM(B4:B15)</f>
        <v>98.72099999999999</v>
      </c>
      <c r="C17" s="38">
        <f>SUM(C4:C15)</f>
        <v>220.51299999999998</v>
      </c>
      <c r="D17" s="38">
        <f>SUM(D4:D15)</f>
        <v>121.62200000000001</v>
      </c>
      <c r="E17" s="38">
        <f>SUM(E4:E15)</f>
        <v>744.1990000000001</v>
      </c>
      <c r="F17" s="39">
        <f>SUM(F4:F15)</f>
        <v>1185.055</v>
      </c>
      <c r="G17" s="40"/>
      <c r="H17" s="41"/>
      <c r="I17" s="38">
        <f>SUM(I4:I15)</f>
        <v>0</v>
      </c>
      <c r="J17" s="42">
        <f>SUM(J4:J15)</f>
        <v>3332707.6544899996</v>
      </c>
      <c r="K17" s="4"/>
      <c r="L17" s="4"/>
      <c r="M17" s="4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9" spans="7:8" ht="12.75">
      <c r="G19" s="43"/>
      <c r="H19" s="44"/>
    </row>
    <row r="20" spans="1:34" s="3" customFormat="1" ht="12.75">
      <c r="A20" s="5"/>
      <c r="B20" s="5"/>
      <c r="C20" s="5"/>
      <c r="D20" s="5"/>
      <c r="E20" s="5"/>
      <c r="F20" s="5"/>
      <c r="G20" s="5"/>
      <c r="H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s="3" customFormat="1" ht="12.75">
      <c r="A21" s="5"/>
      <c r="B21" s="5"/>
      <c r="C21" s="5"/>
      <c r="D21" s="5"/>
      <c r="E21" s="5"/>
      <c r="F21" s="44"/>
      <c r="G21" s="5"/>
      <c r="H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s="3" customFormat="1" ht="12.75">
      <c r="A22" s="5"/>
      <c r="B22" s="5"/>
      <c r="C22" s="5"/>
      <c r="D22" s="5"/>
      <c r="E22" s="5"/>
      <c r="F22" s="44"/>
      <c r="G22" s="5"/>
      <c r="H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</sheetData>
  <sheetProtection/>
  <mergeCells count="7">
    <mergeCell ref="J2:J3"/>
    <mergeCell ref="A1:H1"/>
    <mergeCell ref="A2:A3"/>
    <mergeCell ref="B2:E2"/>
    <mergeCell ref="F2:F3"/>
    <mergeCell ref="G2:G3"/>
    <mergeCell ref="H2:H3"/>
  </mergeCells>
  <printOptions/>
  <pageMargins left="0.19" right="0.18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Люда</cp:lastModifiedBy>
  <dcterms:created xsi:type="dcterms:W3CDTF">2021-01-20T06:16:58Z</dcterms:created>
  <dcterms:modified xsi:type="dcterms:W3CDTF">2021-01-20T06:20:45Z</dcterms:modified>
  <cp:category/>
  <cp:version/>
  <cp:contentType/>
  <cp:contentStatus/>
</cp:coreProperties>
</file>