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2010" activeTab="0"/>
  </bookViews>
  <sheets>
    <sheet name="2023" sheetId="1" r:id="rId1"/>
  </sheets>
  <definedNames>
    <definedName name="_xlnm.Print_Area" localSheetId="0">'2023'!$A$1:$F$75</definedName>
  </definedNames>
  <calcPr fullCalcOnLoad="1"/>
</workbook>
</file>

<file path=xl/sharedStrings.xml><?xml version="1.0" encoding="utf-8"?>
<sst xmlns="http://schemas.openxmlformats.org/spreadsheetml/2006/main" count="184" uniqueCount="121">
  <si>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</si>
  <si>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</si>
  <si>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</si>
  <si>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</si>
  <si>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</si>
  <si>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</si>
  <si>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</si>
  <si>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</si>
  <si>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</si>
  <si>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</si>
  <si>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</si>
  <si>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</si>
  <si>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</si>
  <si>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</si>
  <si>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</si>
  <si>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</si>
  <si>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</si>
  <si>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</si>
  <si>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</si>
  <si>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</si>
  <si>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</si>
  <si>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</si>
  <si>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</si>
  <si>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</si>
  <si>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</si>
  <si>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</si>
  <si>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</si>
  <si>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</si>
  <si>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</si>
  <si>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</si>
  <si>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</si>
  <si>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</si>
  <si>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</si>
  <si>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</si>
  <si>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</si>
  <si>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</si>
  <si>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</si>
  <si>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</si>
  <si>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</si>
  <si>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</si>
  <si>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</si>
  <si>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</si>
  <si>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</si>
  <si>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</si>
  <si>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</si>
  <si>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</si>
  <si>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</si>
  <si>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</si>
  <si>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</si>
  <si>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</si>
  <si>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</si>
  <si>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</si>
  <si>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</si>
  <si>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</si>
  <si>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</si>
  <si>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</si>
  <si>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</si>
  <si>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</si>
  <si>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</si>
  <si>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</si>
  <si>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</si>
  <si>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</si>
  <si>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</si>
  <si>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</si>
  <si>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</si>
  <si>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</si>
  <si>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</si>
  <si>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</si>
  <si>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Приложение 2</t>
  </si>
  <si>
    <t>к приказу Федеральной службы по тарифам</t>
  </si>
  <si>
    <t>от 24 октября 2014 г. N 1831-э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</si>
  <si>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</si>
  <si>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</si>
  <si>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</si>
  <si>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</si>
  <si>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</si>
  <si>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</si>
  <si>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</si>
  <si>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</si>
  <si>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</si>
  <si>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</si>
  <si>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</si>
  <si>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</si>
  <si>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</si>
  <si>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</si>
  <si>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</si>
  <si>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</si>
  <si>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</si>
  <si>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</si>
  <si>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</si>
  <si>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 (пункт 1.1.1.2 + пункт 1.1.2.1 + пункт 1.1.3.1)</t>
  </si>
  <si>
    <t>1.3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</si>
  <si>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</si>
  <si>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7.1</t>
  </si>
  <si>
    <t>МВт.ч</t>
  </si>
  <si>
    <t>Справочно:                                                                                              Объем технологических потерь</t>
  </si>
  <si>
    <t>КПП: 643901001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</si>
  <si>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</si>
  <si>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</si>
  <si>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</si>
  <si>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</si>
  <si>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</si>
  <si>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3.1</t>
  </si>
  <si>
    <t>3.2</t>
  </si>
  <si>
    <t>3.3</t>
  </si>
  <si>
    <t>НН</t>
  </si>
  <si>
    <t>4.1</t>
  </si>
  <si>
    <t>4.2</t>
  </si>
  <si>
    <t>5.1</t>
  </si>
  <si>
    <t>5.2</t>
  </si>
  <si>
    <t>5.3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</si>
  <si>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</si>
  <si>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</si>
  <si>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 xml:space="preserve"> руб.</t>
  </si>
  <si>
    <t>норматив технологического расхода (потерь) электрической энергии, установленный Минэнерго России</t>
  </si>
  <si>
    <t>в том числе прочие расходы (с расшифровкой)</t>
  </si>
  <si>
    <t xml:space="preserve">план </t>
  </si>
  <si>
    <t xml:space="preserve">факт </t>
  </si>
  <si>
    <t>Примечание</t>
  </si>
  <si>
    <t>Долгосрочный период регулирования: 2020 - 2024 гг.</t>
  </si>
  <si>
    <t xml:space="preserve">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</si>
</sst>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0.0%"/>
    <numFmt numFmtId="175" formatCode="#,##0.000"/>
    <numFmt numFmtId="176" formatCode="0.0000"/>
    <numFmt numFmtId="177" formatCode="0.000"/>
    <numFmt numFmtId="178" formatCode="_-* #,##0.000&quot;р.&quot;_-;\-* #,##0.000&quot;р.&quot;_-;_-* &quot;-&quot;??&quot;р.&quot;_-;_-@_-"/>
    <numFmt numFmtId="179" formatCode="[$-FC19]d\ mmmm\ yyyy\ &quot;г.&quot;"/>
    <numFmt numFmtId="180" formatCode="0.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74" fontId="3" fillId="0" borderId="10" xfId="56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3" fillId="0" borderId="10" xfId="43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3" fontId="5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right" vertical="top"/>
    </xf>
    <xf numFmtId="2" fontId="5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selection activeCell="H58" sqref="H58"/>
    </sheetView>
  </sheetViews>
  <sheetFormatPr defaultColWidth="9.140625" defaultRowHeight="1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1.7109375" style="1" customWidth="1"/>
    <col min="8" max="8" width="15.00390625" style="1" customWidth="1"/>
    <col min="9" max="16384" width="9.140625" style="1" customWidth="1"/>
  </cols>
  <sheetData>
    <row r="1" ht="15.75">
      <c r="F1" s="2" t="s">
        <v>68</v>
      </c>
    </row>
    <row r="2" ht="15.75">
      <c r="F2" s="2" t="s">
        <v>69</v>
      </c>
    </row>
    <row r="3" ht="15.75">
      <c r="F3" s="2" t="s">
        <v>70</v>
      </c>
    </row>
    <row r="5" spans="1:12" ht="20.25" customHeight="1">
      <c r="A5" s="48" t="s">
        <v>0</v>
      </c>
      <c r="B5" s="48"/>
      <c r="C5" s="48"/>
      <c r="D5" s="48"/>
      <c r="E5" s="48"/>
      <c r="F5" s="48"/>
      <c r="G5" s="3"/>
      <c r="H5" s="3"/>
      <c r="I5" s="3"/>
      <c r="J5" s="3"/>
      <c r="K5" s="3"/>
      <c r="L5" s="3"/>
    </row>
    <row r="6" spans="1:12" ht="45" customHeight="1">
      <c r="A6" s="48" t="s">
        <v>1</v>
      </c>
      <c r="B6" s="48"/>
      <c r="C6" s="48"/>
      <c r="D6" s="48"/>
      <c r="E6" s="48"/>
      <c r="F6" s="48"/>
      <c r="G6" s="3"/>
      <c r="H6" s="3"/>
      <c r="I6" s="3"/>
      <c r="J6" s="3"/>
      <c r="K6" s="3"/>
      <c r="L6" s="3"/>
    </row>
    <row r="9" spans="1:12" s="4" customFormat="1" ht="18" customHeight="1">
      <c r="A9" s="51" t="s">
        <v>111</v>
      </c>
      <c r="B9" s="44"/>
      <c r="C9" s="44"/>
      <c r="D9" s="44"/>
      <c r="E9" s="44"/>
      <c r="F9" s="44"/>
      <c r="G9" s="10"/>
      <c r="H9" s="10"/>
      <c r="I9" s="10"/>
      <c r="J9" s="10"/>
      <c r="K9" s="10"/>
      <c r="L9" s="10"/>
    </row>
    <row r="10" spans="1:12" s="4" customFormat="1" ht="18" customHeight="1">
      <c r="A10" s="51" t="s">
        <v>112</v>
      </c>
      <c r="B10" s="44"/>
      <c r="C10" s="44"/>
      <c r="D10" s="44"/>
      <c r="E10" s="44"/>
      <c r="F10" s="44"/>
      <c r="G10" s="10"/>
      <c r="H10" s="10"/>
      <c r="I10" s="10"/>
      <c r="J10" s="10"/>
      <c r="K10" s="10"/>
      <c r="L10" s="10"/>
    </row>
    <row r="11" spans="1:12" s="4" customFormat="1" ht="18" customHeight="1">
      <c r="A11" s="44" t="s">
        <v>96</v>
      </c>
      <c r="B11" s="44"/>
      <c r="C11" s="44"/>
      <c r="D11" s="44"/>
      <c r="E11" s="44"/>
      <c r="F11" s="44"/>
      <c r="G11" s="10"/>
      <c r="H11" s="1"/>
      <c r="I11" s="10"/>
      <c r="J11" s="10"/>
      <c r="K11" s="10"/>
      <c r="L11" s="10"/>
    </row>
    <row r="12" spans="1:12" s="4" customFormat="1" ht="18" customHeight="1">
      <c r="A12" s="45" t="s">
        <v>119</v>
      </c>
      <c r="B12" s="46"/>
      <c r="C12" s="46"/>
      <c r="D12" s="46"/>
      <c r="E12" s="46"/>
      <c r="F12" s="46"/>
      <c r="G12" s="10"/>
      <c r="H12" s="1"/>
      <c r="I12" s="10"/>
      <c r="J12" s="10"/>
      <c r="K12" s="10"/>
      <c r="L12" s="10"/>
    </row>
    <row r="14" spans="1:6" ht="20.25" customHeight="1">
      <c r="A14" s="47" t="s">
        <v>2</v>
      </c>
      <c r="B14" s="47" t="s">
        <v>3</v>
      </c>
      <c r="C14" s="47" t="s">
        <v>4</v>
      </c>
      <c r="D14" s="49" t="s">
        <v>120</v>
      </c>
      <c r="E14" s="47"/>
      <c r="F14" s="50" t="s">
        <v>118</v>
      </c>
    </row>
    <row r="15" spans="1:6" ht="15.75">
      <c r="A15" s="47"/>
      <c r="B15" s="47"/>
      <c r="C15" s="47"/>
      <c r="D15" s="5" t="s">
        <v>116</v>
      </c>
      <c r="E15" s="5" t="s">
        <v>117</v>
      </c>
      <c r="F15" s="50"/>
    </row>
    <row r="16" spans="1:6" ht="20.25" customHeight="1">
      <c r="A16" s="6" t="s">
        <v>5</v>
      </c>
      <c r="B16" s="7" t="s">
        <v>6</v>
      </c>
      <c r="C16" s="6" t="s">
        <v>7</v>
      </c>
      <c r="D16" s="6" t="s">
        <v>7</v>
      </c>
      <c r="E16" s="6" t="s">
        <v>7</v>
      </c>
      <c r="F16" s="6" t="s">
        <v>7</v>
      </c>
    </row>
    <row r="17" spans="1:11" ht="32.25" customHeight="1">
      <c r="A17" s="6">
        <v>1</v>
      </c>
      <c r="B17" s="7" t="s">
        <v>8</v>
      </c>
      <c r="C17" s="6" t="s">
        <v>9</v>
      </c>
      <c r="D17" s="19">
        <f>D18+D32+D46</f>
        <v>20272.359999999997</v>
      </c>
      <c r="E17" s="19">
        <f>E18+E32+E46</f>
        <v>21354.79</v>
      </c>
      <c r="F17" s="7"/>
      <c r="K17" s="34"/>
    </row>
    <row r="18" spans="1:11" ht="23.25" customHeight="1">
      <c r="A18" s="8" t="s">
        <v>71</v>
      </c>
      <c r="B18" s="7" t="s">
        <v>10</v>
      </c>
      <c r="C18" s="6" t="s">
        <v>9</v>
      </c>
      <c r="D18" s="19">
        <f>SUM(D19,D24,D26,D30,D31)</f>
        <v>14780.599999999999</v>
      </c>
      <c r="E18" s="19">
        <f>SUM(E19,E24,E26,E30,E31)</f>
        <v>15822.75</v>
      </c>
      <c r="F18" s="7"/>
      <c r="K18" s="34"/>
    </row>
    <row r="19" spans="1:11" ht="21" customHeight="1">
      <c r="A19" s="8" t="s">
        <v>72</v>
      </c>
      <c r="B19" s="7" t="s">
        <v>11</v>
      </c>
      <c r="C19" s="6" t="s">
        <v>9</v>
      </c>
      <c r="D19" s="11">
        <f>D20+D22</f>
        <v>1425.4</v>
      </c>
      <c r="E19" s="19">
        <f>E20+E22</f>
        <v>1040.73</v>
      </c>
      <c r="F19" s="7"/>
      <c r="K19" s="34"/>
    </row>
    <row r="20" spans="1:11" ht="31.5">
      <c r="A20" s="6" t="s">
        <v>12</v>
      </c>
      <c r="B20" s="7" t="s">
        <v>13</v>
      </c>
      <c r="C20" s="6" t="s">
        <v>9</v>
      </c>
      <c r="D20" s="11">
        <v>1276</v>
      </c>
      <c r="E20" s="7">
        <v>909.03</v>
      </c>
      <c r="F20" s="7"/>
      <c r="K20" s="34"/>
    </row>
    <row r="21" spans="1:11" ht="19.5" customHeight="1">
      <c r="A21" s="6" t="s">
        <v>14</v>
      </c>
      <c r="B21" s="7" t="s">
        <v>15</v>
      </c>
      <c r="C21" s="6" t="s">
        <v>9</v>
      </c>
      <c r="D21" s="19"/>
      <c r="E21" s="7"/>
      <c r="F21" s="7"/>
      <c r="K21" s="34"/>
    </row>
    <row r="22" spans="1:11" ht="78.75">
      <c r="A22" s="6" t="s">
        <v>16</v>
      </c>
      <c r="B22" s="7" t="s">
        <v>17</v>
      </c>
      <c r="C22" s="6" t="s">
        <v>9</v>
      </c>
      <c r="D22" s="11">
        <v>149.4</v>
      </c>
      <c r="E22" s="41">
        <v>131.7</v>
      </c>
      <c r="F22" s="7"/>
      <c r="K22" s="34"/>
    </row>
    <row r="23" spans="1:11" ht="15.75">
      <c r="A23" s="6" t="s">
        <v>18</v>
      </c>
      <c r="B23" s="7" t="s">
        <v>19</v>
      </c>
      <c r="C23" s="6" t="s">
        <v>9</v>
      </c>
      <c r="D23" s="19"/>
      <c r="E23" s="7"/>
      <c r="F23" s="7"/>
      <c r="K23" s="34"/>
    </row>
    <row r="24" spans="1:11" ht="15.75">
      <c r="A24" s="8" t="s">
        <v>73</v>
      </c>
      <c r="B24" s="7" t="s">
        <v>20</v>
      </c>
      <c r="C24" s="6" t="s">
        <v>9</v>
      </c>
      <c r="D24" s="11">
        <v>12428.55</v>
      </c>
      <c r="E24" s="7">
        <v>12403.43</v>
      </c>
      <c r="F24" s="7"/>
      <c r="K24" s="34"/>
    </row>
    <row r="25" spans="1:11" ht="15.75">
      <c r="A25" s="6" t="s">
        <v>21</v>
      </c>
      <c r="B25" s="7" t="s">
        <v>19</v>
      </c>
      <c r="C25" s="6" t="s">
        <v>9</v>
      </c>
      <c r="D25" s="19"/>
      <c r="E25" s="7"/>
      <c r="F25" s="7"/>
      <c r="K25" s="34"/>
    </row>
    <row r="26" spans="1:11" ht="31.5">
      <c r="A26" s="8" t="s">
        <v>74</v>
      </c>
      <c r="B26" s="7" t="s">
        <v>22</v>
      </c>
      <c r="C26" s="6" t="s">
        <v>9</v>
      </c>
      <c r="D26" s="11">
        <f>SUM(D27,D28,D29)</f>
        <v>926.6500000000001</v>
      </c>
      <c r="E26" s="19">
        <f>SUM(E27,E28,E29)</f>
        <v>1875.18</v>
      </c>
      <c r="F26" s="7"/>
      <c r="K26" s="34"/>
    </row>
    <row r="27" spans="1:11" ht="31.5">
      <c r="A27" s="8" t="s">
        <v>23</v>
      </c>
      <c r="B27" s="7" t="s">
        <v>24</v>
      </c>
      <c r="C27" s="6" t="s">
        <v>9</v>
      </c>
      <c r="D27" s="19"/>
      <c r="E27" s="7"/>
      <c r="F27" s="7"/>
      <c r="K27" s="34"/>
    </row>
    <row r="28" spans="1:11" ht="15.75">
      <c r="A28" s="8" t="s">
        <v>25</v>
      </c>
      <c r="B28" s="7" t="s">
        <v>26</v>
      </c>
      <c r="C28" s="6" t="s">
        <v>9</v>
      </c>
      <c r="D28" s="19"/>
      <c r="E28" s="7"/>
      <c r="F28" s="7"/>
      <c r="K28" s="34"/>
    </row>
    <row r="29" spans="1:11" ht="36.75" customHeight="1">
      <c r="A29" s="8" t="s">
        <v>27</v>
      </c>
      <c r="B29" s="13" t="s">
        <v>115</v>
      </c>
      <c r="C29" s="6" t="s">
        <v>9</v>
      </c>
      <c r="D29" s="23">
        <f>924.32+2.33</f>
        <v>926.6500000000001</v>
      </c>
      <c r="E29" s="42">
        <v>1875.18</v>
      </c>
      <c r="F29" s="7"/>
      <c r="K29" s="34"/>
    </row>
    <row r="30" spans="1:11" ht="47.25">
      <c r="A30" s="8" t="s">
        <v>75</v>
      </c>
      <c r="B30" s="7" t="s">
        <v>28</v>
      </c>
      <c r="C30" s="6" t="s">
        <v>9</v>
      </c>
      <c r="D30" s="11"/>
      <c r="E30" s="7"/>
      <c r="F30" s="7"/>
      <c r="K30" s="34"/>
    </row>
    <row r="31" spans="1:11" ht="31.5">
      <c r="A31" s="8" t="s">
        <v>76</v>
      </c>
      <c r="B31" s="7" t="s">
        <v>29</v>
      </c>
      <c r="C31" s="6" t="s">
        <v>9</v>
      </c>
      <c r="D31" s="11"/>
      <c r="E31" s="41">
        <v>503.41</v>
      </c>
      <c r="F31" s="7"/>
      <c r="K31" s="34"/>
    </row>
    <row r="32" spans="1:11" ht="31.5">
      <c r="A32" s="8" t="s">
        <v>77</v>
      </c>
      <c r="B32" s="7" t="s">
        <v>30</v>
      </c>
      <c r="C32" s="6" t="s">
        <v>9</v>
      </c>
      <c r="D32" s="33">
        <f>SUM(D33,D34,D35,D36,D37,D38,D39,D40,D41,D42,D44)</f>
        <v>5992.62</v>
      </c>
      <c r="E32" s="33">
        <f>SUM(E33,E34,E35,E36,E37,E38,E39,E40,E41,E42,E44)</f>
        <v>5532.039999999999</v>
      </c>
      <c r="F32" s="7"/>
      <c r="K32" s="34"/>
    </row>
    <row r="33" spans="1:11" ht="15.75">
      <c r="A33" s="8" t="s">
        <v>78</v>
      </c>
      <c r="B33" s="7" t="s">
        <v>31</v>
      </c>
      <c r="C33" s="6" t="s">
        <v>9</v>
      </c>
      <c r="D33" s="19"/>
      <c r="E33" s="7"/>
      <c r="F33" s="7"/>
      <c r="K33" s="34"/>
    </row>
    <row r="34" spans="1:11" ht="48" customHeight="1">
      <c r="A34" s="8" t="s">
        <v>79</v>
      </c>
      <c r="B34" s="7" t="s">
        <v>32</v>
      </c>
      <c r="C34" s="6" t="s">
        <v>9</v>
      </c>
      <c r="D34" s="19"/>
      <c r="E34" s="7"/>
      <c r="F34" s="7"/>
      <c r="K34" s="34"/>
    </row>
    <row r="35" spans="1:11" ht="15.75">
      <c r="A35" s="8" t="s">
        <v>80</v>
      </c>
      <c r="B35" s="7" t="s">
        <v>33</v>
      </c>
      <c r="C35" s="6" t="s">
        <v>9</v>
      </c>
      <c r="D35" s="11">
        <v>1803.94</v>
      </c>
      <c r="E35" s="7">
        <v>1803.94</v>
      </c>
      <c r="F35" s="7"/>
      <c r="K35" s="34"/>
    </row>
    <row r="36" spans="1:11" ht="15.75">
      <c r="A36" s="8" t="s">
        <v>81</v>
      </c>
      <c r="B36" s="7" t="s">
        <v>34</v>
      </c>
      <c r="C36" s="6" t="s">
        <v>9</v>
      </c>
      <c r="D36" s="19">
        <v>3778.28</v>
      </c>
      <c r="E36" s="7">
        <v>2811.87</v>
      </c>
      <c r="F36" s="7"/>
      <c r="K36" s="34"/>
    </row>
    <row r="37" spans="1:11" ht="60.75" customHeight="1">
      <c r="A37" s="8" t="s">
        <v>82</v>
      </c>
      <c r="B37" s="7" t="s">
        <v>35</v>
      </c>
      <c r="C37" s="6" t="s">
        <v>9</v>
      </c>
      <c r="D37" s="19"/>
      <c r="E37" s="7"/>
      <c r="F37" s="7"/>
      <c r="K37" s="34"/>
    </row>
    <row r="38" spans="1:11" ht="15.75">
      <c r="A38" s="8" t="s">
        <v>83</v>
      </c>
      <c r="B38" s="7" t="s">
        <v>36</v>
      </c>
      <c r="C38" s="6" t="s">
        <v>9</v>
      </c>
      <c r="D38" s="11">
        <v>410.4</v>
      </c>
      <c r="E38" s="7">
        <v>913.4</v>
      </c>
      <c r="F38" s="7"/>
      <c r="K38" s="34"/>
    </row>
    <row r="39" spans="1:11" ht="15.75">
      <c r="A39" s="8" t="s">
        <v>84</v>
      </c>
      <c r="B39" s="7" t="s">
        <v>37</v>
      </c>
      <c r="C39" s="6" t="s">
        <v>9</v>
      </c>
      <c r="D39" s="11"/>
      <c r="E39" s="7"/>
      <c r="F39" s="7"/>
      <c r="K39" s="34"/>
    </row>
    <row r="40" spans="1:11" ht="15.75">
      <c r="A40" s="8" t="s">
        <v>85</v>
      </c>
      <c r="B40" s="7" t="s">
        <v>38</v>
      </c>
      <c r="C40" s="6" t="s">
        <v>9</v>
      </c>
      <c r="D40" s="11"/>
      <c r="E40" s="7">
        <v>2.83</v>
      </c>
      <c r="F40" s="7"/>
      <c r="K40" s="34"/>
    </row>
    <row r="41" spans="1:11" ht="15.75">
      <c r="A41" s="8" t="s">
        <v>86</v>
      </c>
      <c r="B41" s="7" t="s">
        <v>39</v>
      </c>
      <c r="C41" s="6" t="s">
        <v>9</v>
      </c>
      <c r="D41" s="11"/>
      <c r="E41" s="7"/>
      <c r="F41" s="7"/>
      <c r="K41" s="34"/>
    </row>
    <row r="42" spans="1:11" ht="78" customHeight="1">
      <c r="A42" s="8" t="s">
        <v>87</v>
      </c>
      <c r="B42" s="7" t="s">
        <v>40</v>
      </c>
      <c r="C42" s="6" t="s">
        <v>9</v>
      </c>
      <c r="D42" s="11"/>
      <c r="E42" s="7"/>
      <c r="F42" s="7"/>
      <c r="K42" s="34"/>
    </row>
    <row r="43" spans="1:11" ht="31.5">
      <c r="A43" s="8" t="s">
        <v>41</v>
      </c>
      <c r="B43" s="7" t="s">
        <v>42</v>
      </c>
      <c r="C43" s="6" t="s">
        <v>43</v>
      </c>
      <c r="D43" s="11"/>
      <c r="E43" s="7"/>
      <c r="F43" s="7"/>
      <c r="K43" s="34"/>
    </row>
    <row r="44" spans="1:11" ht="141.75">
      <c r="A44" s="8" t="s">
        <v>88</v>
      </c>
      <c r="B44" s="7" t="s">
        <v>44</v>
      </c>
      <c r="C44" s="6" t="s">
        <v>9</v>
      </c>
      <c r="D44" s="11"/>
      <c r="E44" s="7"/>
      <c r="F44" s="7"/>
      <c r="K44" s="34"/>
    </row>
    <row r="45" spans="1:11" ht="32.25" customHeight="1">
      <c r="A45" s="8" t="s">
        <v>89</v>
      </c>
      <c r="B45" s="7" t="s">
        <v>45</v>
      </c>
      <c r="C45" s="6" t="s">
        <v>9</v>
      </c>
      <c r="D45" s="11"/>
      <c r="E45" s="7"/>
      <c r="F45" s="7"/>
      <c r="K45" s="34"/>
    </row>
    <row r="46" spans="1:11" ht="63">
      <c r="A46" s="8" t="s">
        <v>91</v>
      </c>
      <c r="B46" s="7" t="s">
        <v>46</v>
      </c>
      <c r="C46" s="6" t="s">
        <v>9</v>
      </c>
      <c r="D46" s="33">
        <v>-500.86</v>
      </c>
      <c r="E46" s="7"/>
      <c r="F46" s="7"/>
      <c r="K46" s="34"/>
    </row>
    <row r="47" spans="1:6" ht="49.5" customHeight="1">
      <c r="A47" s="8" t="s">
        <v>47</v>
      </c>
      <c r="B47" s="7" t="s">
        <v>90</v>
      </c>
      <c r="C47" s="6" t="s">
        <v>9</v>
      </c>
      <c r="D47" s="38"/>
      <c r="E47" s="7"/>
      <c r="F47" s="7"/>
    </row>
    <row r="48" spans="1:6" ht="47.25" customHeight="1">
      <c r="A48" s="8" t="s">
        <v>48</v>
      </c>
      <c r="B48" s="7" t="s">
        <v>49</v>
      </c>
      <c r="C48" s="6" t="s">
        <v>9</v>
      </c>
      <c r="D48" s="23">
        <f>D49*D50</f>
        <v>4830.23674</v>
      </c>
      <c r="E48" s="33">
        <v>3262.76</v>
      </c>
      <c r="F48" s="7"/>
    </row>
    <row r="49" spans="1:6" ht="30" customHeight="1">
      <c r="A49" s="8" t="s">
        <v>71</v>
      </c>
      <c r="B49" s="7" t="s">
        <v>95</v>
      </c>
      <c r="C49" s="6" t="s">
        <v>94</v>
      </c>
      <c r="D49" s="39">
        <v>1.502</v>
      </c>
      <c r="E49" s="43">
        <v>0.980699</v>
      </c>
      <c r="F49" s="7"/>
    </row>
    <row r="50" spans="1:6" ht="78.75">
      <c r="A50" s="8" t="s">
        <v>77</v>
      </c>
      <c r="B50" s="7" t="s">
        <v>92</v>
      </c>
      <c r="C50" s="14" t="s">
        <v>113</v>
      </c>
      <c r="D50" s="40">
        <v>3215.87</v>
      </c>
      <c r="E50" s="41">
        <f>E48/E49</f>
        <v>3326.97392370136</v>
      </c>
      <c r="F50" s="7"/>
    </row>
    <row r="51" spans="1:6" ht="80.25" customHeight="1">
      <c r="A51" s="8" t="s">
        <v>50</v>
      </c>
      <c r="B51" s="7" t="s">
        <v>51</v>
      </c>
      <c r="C51" s="6" t="s">
        <v>7</v>
      </c>
      <c r="D51" s="6" t="s">
        <v>7</v>
      </c>
      <c r="E51" s="6" t="s">
        <v>7</v>
      </c>
      <c r="F51" s="6" t="s">
        <v>7</v>
      </c>
    </row>
    <row r="52" spans="1:12" ht="30.75" customHeight="1">
      <c r="A52" s="12">
        <v>1</v>
      </c>
      <c r="B52" s="13" t="s">
        <v>52</v>
      </c>
      <c r="C52" s="14" t="s">
        <v>53</v>
      </c>
      <c r="D52" s="25">
        <v>14</v>
      </c>
      <c r="E52" s="15">
        <v>14</v>
      </c>
      <c r="F52" s="13"/>
      <c r="L52" s="35"/>
    </row>
    <row r="53" spans="1:12" ht="31.5">
      <c r="A53" s="12">
        <v>2</v>
      </c>
      <c r="B53" s="13" t="s">
        <v>54</v>
      </c>
      <c r="C53" s="14" t="s">
        <v>55</v>
      </c>
      <c r="D53" s="26">
        <v>114.56</v>
      </c>
      <c r="E53" s="16">
        <v>114.56</v>
      </c>
      <c r="F53" s="13"/>
      <c r="L53" s="36"/>
    </row>
    <row r="54" spans="1:15" ht="31.5">
      <c r="A54" s="12"/>
      <c r="B54" s="13" t="s">
        <v>97</v>
      </c>
      <c r="C54" s="14"/>
      <c r="D54" s="26"/>
      <c r="E54" s="16"/>
      <c r="F54" s="13"/>
      <c r="K54" s="22"/>
      <c r="L54" s="36"/>
      <c r="M54" s="22"/>
      <c r="N54" s="22"/>
      <c r="O54" s="22"/>
    </row>
    <row r="55" spans="1:15" ht="15.75">
      <c r="A55" s="12" t="s">
        <v>98</v>
      </c>
      <c r="B55" s="17" t="s">
        <v>99</v>
      </c>
      <c r="C55" s="14" t="s">
        <v>55</v>
      </c>
      <c r="D55" s="26">
        <v>80</v>
      </c>
      <c r="E55" s="16">
        <v>80</v>
      </c>
      <c r="F55" s="13"/>
      <c r="K55" s="22"/>
      <c r="L55" s="36"/>
      <c r="M55" s="22"/>
      <c r="N55" s="22"/>
      <c r="O55" s="22"/>
    </row>
    <row r="56" spans="1:15" ht="15.75">
      <c r="A56" s="12" t="s">
        <v>100</v>
      </c>
      <c r="B56" s="14" t="s">
        <v>101</v>
      </c>
      <c r="C56" s="14" t="s">
        <v>55</v>
      </c>
      <c r="D56" s="26">
        <f>D53-D55</f>
        <v>34.56</v>
      </c>
      <c r="E56" s="16">
        <v>34.56</v>
      </c>
      <c r="F56" s="13"/>
      <c r="K56" s="22"/>
      <c r="L56" s="36"/>
      <c r="M56" s="22"/>
      <c r="N56" s="22"/>
      <c r="O56" s="22"/>
    </row>
    <row r="57" spans="1:40" ht="31.5">
      <c r="A57" s="12">
        <v>3</v>
      </c>
      <c r="B57" s="13" t="s">
        <v>56</v>
      </c>
      <c r="C57" s="14" t="s">
        <v>57</v>
      </c>
      <c r="D57" s="32">
        <f>D59+D60+D61</f>
        <v>188.38</v>
      </c>
      <c r="E57" s="32">
        <f>E59+E60+E61</f>
        <v>188.757</v>
      </c>
      <c r="F57" s="13"/>
      <c r="G57" s="30"/>
      <c r="I57" s="30"/>
      <c r="J57" s="22"/>
      <c r="K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47.25">
      <c r="A58" s="12"/>
      <c r="B58" s="13" t="s">
        <v>58</v>
      </c>
      <c r="C58" s="14"/>
      <c r="D58" s="27"/>
      <c r="E58" s="16"/>
      <c r="F58" s="13"/>
      <c r="G58" s="31"/>
      <c r="I58" s="22"/>
      <c r="J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5.75">
      <c r="A59" s="12" t="s">
        <v>102</v>
      </c>
      <c r="B59" s="14" t="s">
        <v>99</v>
      </c>
      <c r="C59" s="14" t="s">
        <v>57</v>
      </c>
      <c r="D59" s="26">
        <v>0.224</v>
      </c>
      <c r="E59" s="26">
        <v>0.224</v>
      </c>
      <c r="F59" s="13"/>
      <c r="J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5.75">
      <c r="A60" s="12" t="s">
        <v>103</v>
      </c>
      <c r="B60" s="18" t="s">
        <v>101</v>
      </c>
      <c r="C60" s="14" t="s">
        <v>57</v>
      </c>
      <c r="D60" s="26">
        <v>177.851</v>
      </c>
      <c r="E60" s="16">
        <v>178.228</v>
      </c>
      <c r="F60" s="13"/>
      <c r="I60" s="22"/>
      <c r="J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5.75">
      <c r="A61" s="12" t="s">
        <v>104</v>
      </c>
      <c r="B61" s="18" t="s">
        <v>105</v>
      </c>
      <c r="C61" s="14" t="s">
        <v>57</v>
      </c>
      <c r="D61" s="28">
        <v>10.305</v>
      </c>
      <c r="E61" s="28">
        <v>10.305</v>
      </c>
      <c r="F61" s="1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6" ht="31.5">
      <c r="A62" s="12">
        <v>4</v>
      </c>
      <c r="B62" s="13" t="s">
        <v>59</v>
      </c>
      <c r="C62" s="14" t="s">
        <v>57</v>
      </c>
      <c r="D62" s="26">
        <f>D64+D65</f>
        <v>990.1</v>
      </c>
      <c r="E62" s="26">
        <f>E64+E65</f>
        <v>1002.5</v>
      </c>
      <c r="F62" s="13"/>
    </row>
    <row r="63" spans="1:6" ht="31.5">
      <c r="A63" s="12"/>
      <c r="B63" s="13" t="s">
        <v>60</v>
      </c>
      <c r="C63" s="14"/>
      <c r="D63" s="26"/>
      <c r="E63" s="16"/>
      <c r="F63" s="13"/>
    </row>
    <row r="64" spans="1:8" ht="15.75">
      <c r="A64" s="12" t="s">
        <v>106</v>
      </c>
      <c r="B64" s="14" t="s">
        <v>99</v>
      </c>
      <c r="C64" s="14" t="s">
        <v>57</v>
      </c>
      <c r="D64" s="26">
        <v>177.6</v>
      </c>
      <c r="E64" s="26">
        <v>177.6</v>
      </c>
      <c r="F64" s="13"/>
      <c r="H64" s="29"/>
    </row>
    <row r="65" spans="1:8" ht="15.75">
      <c r="A65" s="12" t="s">
        <v>107</v>
      </c>
      <c r="B65" s="17" t="s">
        <v>101</v>
      </c>
      <c r="C65" s="14" t="s">
        <v>57</v>
      </c>
      <c r="D65" s="26">
        <v>812.5</v>
      </c>
      <c r="E65" s="16">
        <v>824.9</v>
      </c>
      <c r="F65" s="13"/>
      <c r="H65" s="29"/>
    </row>
    <row r="66" spans="1:12" ht="15.75">
      <c r="A66" s="12">
        <v>5</v>
      </c>
      <c r="B66" s="13" t="s">
        <v>61</v>
      </c>
      <c r="C66" s="14" t="s">
        <v>62</v>
      </c>
      <c r="D66" s="26">
        <f>D68+D69+D70</f>
        <v>62.745</v>
      </c>
      <c r="E66" s="26">
        <f>E68+E69+E70</f>
        <v>62.745</v>
      </c>
      <c r="F66" s="13"/>
      <c r="L66" s="35"/>
    </row>
    <row r="67" spans="1:12" ht="31.5">
      <c r="A67" s="12"/>
      <c r="B67" s="13" t="s">
        <v>63</v>
      </c>
      <c r="C67" s="14"/>
      <c r="D67" s="26"/>
      <c r="E67" s="16"/>
      <c r="F67" s="13"/>
      <c r="L67" s="37"/>
    </row>
    <row r="68" spans="1:12" ht="15.75">
      <c r="A68" s="12" t="s">
        <v>108</v>
      </c>
      <c r="B68" s="14" t="s">
        <v>99</v>
      </c>
      <c r="C68" s="14" t="s">
        <v>62</v>
      </c>
      <c r="D68" s="26">
        <v>0.14</v>
      </c>
      <c r="E68" s="26">
        <v>0.14</v>
      </c>
      <c r="F68" s="13"/>
      <c r="L68" s="36"/>
    </row>
    <row r="69" spans="1:12" ht="15.75">
      <c r="A69" s="12" t="s">
        <v>109</v>
      </c>
      <c r="B69" s="14" t="s">
        <v>101</v>
      </c>
      <c r="C69" s="14" t="s">
        <v>62</v>
      </c>
      <c r="D69" s="26">
        <f>11.434+47.221</f>
        <v>58.654999999999994</v>
      </c>
      <c r="E69" s="26">
        <f>11.434+47.221</f>
        <v>58.654999999999994</v>
      </c>
      <c r="F69" s="13"/>
      <c r="L69" s="36"/>
    </row>
    <row r="70" spans="1:12" ht="15.75">
      <c r="A70" s="12" t="s">
        <v>110</v>
      </c>
      <c r="B70" s="17" t="s">
        <v>105</v>
      </c>
      <c r="C70" s="14" t="s">
        <v>62</v>
      </c>
      <c r="D70" s="26">
        <f>3.65+0.3</f>
        <v>3.9499999999999997</v>
      </c>
      <c r="E70" s="26">
        <f>3.65+0.3</f>
        <v>3.9499999999999997</v>
      </c>
      <c r="F70" s="13"/>
      <c r="L70" s="36"/>
    </row>
    <row r="71" spans="1:12" ht="15.75">
      <c r="A71" s="12">
        <v>6</v>
      </c>
      <c r="B71" s="13" t="s">
        <v>64</v>
      </c>
      <c r="C71" s="14" t="s">
        <v>65</v>
      </c>
      <c r="D71" s="21">
        <f>50.871/D66</f>
        <v>0.8107578293091083</v>
      </c>
      <c r="E71" s="21">
        <f>50.871/E66</f>
        <v>0.8107578293091083</v>
      </c>
      <c r="F71" s="13"/>
      <c r="L71" s="36"/>
    </row>
    <row r="72" spans="1:12" ht="33.75" customHeight="1">
      <c r="A72" s="12">
        <v>7</v>
      </c>
      <c r="B72" s="13" t="s">
        <v>66</v>
      </c>
      <c r="C72" s="14" t="s">
        <v>9</v>
      </c>
      <c r="D72" s="20">
        <v>0</v>
      </c>
      <c r="E72" s="16">
        <v>7100</v>
      </c>
      <c r="F72" s="13"/>
      <c r="L72" s="36"/>
    </row>
    <row r="73" spans="1:6" ht="31.5">
      <c r="A73" s="12" t="s">
        <v>93</v>
      </c>
      <c r="B73" s="13" t="s">
        <v>67</v>
      </c>
      <c r="C73" s="14" t="s">
        <v>9</v>
      </c>
      <c r="D73" s="20">
        <v>0</v>
      </c>
      <c r="E73" s="16">
        <v>7100</v>
      </c>
      <c r="F73" s="13"/>
    </row>
    <row r="74" spans="1:6" ht="53.25" customHeight="1">
      <c r="A74" s="8">
        <v>8</v>
      </c>
      <c r="B74" s="13" t="s">
        <v>114</v>
      </c>
      <c r="C74" s="6" t="s">
        <v>65</v>
      </c>
      <c r="D74" s="24">
        <v>4.73</v>
      </c>
      <c r="E74" s="6" t="s">
        <v>7</v>
      </c>
      <c r="F74" s="6" t="s">
        <v>7</v>
      </c>
    </row>
    <row r="75" ht="15.75">
      <c r="A75" s="9"/>
    </row>
  </sheetData>
  <sheetProtection/>
  <mergeCells count="11">
    <mergeCell ref="A10:F10"/>
    <mergeCell ref="A11:F11"/>
    <mergeCell ref="A12:F12"/>
    <mergeCell ref="A14:A15"/>
    <mergeCell ref="A5:F5"/>
    <mergeCell ref="A6:F6"/>
    <mergeCell ref="B14:B15"/>
    <mergeCell ref="C14:C15"/>
    <mergeCell ref="D14:E14"/>
    <mergeCell ref="F14:F15"/>
    <mergeCell ref="A9:F9"/>
  </mergeCells>
  <printOptions/>
  <pageMargins left="0.55" right="0.23" top="0.2" bottom="0.2" header="0.3" footer="0.3"/>
  <pageSetup horizontalDpi="600" verticalDpi="600" orientation="portrait" paperSize="9" scale="87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79272254070</cp:lastModifiedBy>
  <cp:lastPrinted>2018-04-06T04:43:29Z</cp:lastPrinted>
  <dcterms:created xsi:type="dcterms:W3CDTF">2015-03-30T11:17:19Z</dcterms:created>
  <dcterms:modified xsi:type="dcterms:W3CDTF">2024-04-02T08:46:41Z</dcterms:modified>
  <cp:category/>
  <cp:version/>
  <cp:contentType/>
  <cp:contentStatus/>
</cp:coreProperties>
</file>