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Саратовэнерг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<sst xmlns="http://schemas.openxmlformats.org/spreadsheetml/2006/main" count="31" uniqueCount="25">
  <si>
    <t>Справка о закупке электроэнергии у ПАО "Саратовэнерго" для                                                 компенсации потерь ООО "БАЛАКОВСКАЯ ЭЛЕКТРОСЕТЕВАЯ КОМПАНИЯ"</t>
  </si>
  <si>
    <t>2023 год</t>
  </si>
  <si>
    <t>Норматив</t>
  </si>
  <si>
    <t>Сверхнорматив</t>
  </si>
  <si>
    <t>Всего</t>
  </si>
  <si>
    <t>Кол-во ГН, тыс.кВтч</t>
  </si>
  <si>
    <t>Кол-во ВН, тыс.кВтч</t>
  </si>
  <si>
    <t>Кол-во СН 2, тыс.кВтч</t>
  </si>
  <si>
    <t>Всего кол-во,                   тыс.кВт.ч</t>
  </si>
  <si>
    <t>Цена, руб./тыс.кВтч</t>
  </si>
  <si>
    <t>Сумма,                         тыс.руб.                    без НДС</t>
  </si>
  <si>
    <t>Кол-во,                   тыс.кВт.ч</t>
  </si>
  <si>
    <t>Сумма, тыс.руб.  без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</si>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</sst>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24" xfId="0" applyFont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2" fontId="2" fillId="0" borderId="31" xfId="0" applyNumberFormat="1" applyFont="1" applyBorder="1" applyAlignment="1">
      <alignment/>
    </xf>
    <xf numFmtId="2" fontId="3" fillId="0" borderId="32" xfId="0" applyNumberFormat="1" applyFont="1" applyFill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0" fontId="2" fillId="0" borderId="35" xfId="0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5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41;&#1069;&#1057;&#1050;%20&#1079;&#1072;%20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tabSelected="1" zoomScalePageLayoutView="0" workbookViewId="0" topLeftCell="A1">
      <selection activeCell="O1" sqref="O1"/>
    </sheetView>
  </sheetViews>
  <sheetFormatPr defaultColWidth="8.875" defaultRowHeight="12.75"/>
  <cols>
    <col min="1" max="1" width="17.00390625" style="4" customWidth="1"/>
    <col min="2" max="2" width="11.375" style="4" customWidth="1"/>
    <col min="3" max="4" width="10.875" style="4" customWidth="1"/>
    <col min="5" max="5" width="12.625" style="4" customWidth="1"/>
    <col min="6" max="6" width="15.125" style="4" customWidth="1"/>
    <col min="7" max="7" width="10.00390625" style="4" customWidth="1"/>
    <col min="8" max="8" width="1.37890625" style="2" hidden="1" customWidth="1"/>
    <col min="9" max="9" width="10.875" style="2" customWidth="1"/>
    <col min="10" max="10" width="11.125" style="2" customWidth="1"/>
    <col min="11" max="12" width="10.875" style="2" customWidth="1"/>
    <col min="13" max="13" width="11.625" style="2" customWidth="1"/>
    <col min="14" max="14" width="12.75390625" style="2" customWidth="1"/>
    <col min="15" max="15" width="9.875" style="2" customWidth="1"/>
    <col min="16" max="17" width="12.00390625" style="2" customWidth="1"/>
    <col min="18" max="18" width="14.125" style="2" customWidth="1"/>
    <col min="19" max="19" width="12.625" style="2" customWidth="1"/>
    <col min="20" max="20" width="10.375" style="2" customWidth="1"/>
    <col min="21" max="21" width="10.25390625" style="2" customWidth="1"/>
    <col min="22" max="22" width="10.75390625" style="2" customWidth="1"/>
    <col min="23" max="23" width="11.125" style="2" customWidth="1"/>
    <col min="24" max="24" width="12.375" style="4" customWidth="1"/>
    <col min="25" max="25" width="12.25390625" style="4" customWidth="1"/>
    <col min="26" max="26" width="9.875" style="4" customWidth="1"/>
    <col min="27" max="16384" width="8.875" style="4" customWidth="1"/>
  </cols>
  <sheetData>
    <row r="1" spans="1:21" ht="46.5" customHeight="1" thickBo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S1" s="3"/>
      <c r="T1" s="3"/>
      <c r="U1" s="3"/>
    </row>
    <row r="2" spans="1:21" ht="46.5" customHeight="1">
      <c r="A2" s="53" t="s">
        <v>1</v>
      </c>
      <c r="B2" s="55" t="s">
        <v>2</v>
      </c>
      <c r="C2" s="56"/>
      <c r="D2" s="56"/>
      <c r="E2" s="56"/>
      <c r="F2" s="56"/>
      <c r="G2" s="57"/>
      <c r="H2" s="55" t="s">
        <v>3</v>
      </c>
      <c r="I2" s="56"/>
      <c r="J2" s="56"/>
      <c r="K2" s="56"/>
      <c r="L2" s="57"/>
      <c r="M2" s="58" t="s">
        <v>4</v>
      </c>
      <c r="N2" s="59"/>
      <c r="S2" s="3"/>
      <c r="T2" s="3"/>
      <c r="U2" s="3"/>
    </row>
    <row r="3" spans="1:27" s="16" customFormat="1" ht="52.5" customHeight="1" thickBot="1">
      <c r="A3" s="54"/>
      <c r="B3" s="5" t="s">
        <v>5</v>
      </c>
      <c r="C3" s="6" t="s">
        <v>6</v>
      </c>
      <c r="D3" s="6" t="s">
        <v>7</v>
      </c>
      <c r="E3" s="7" t="s">
        <v>8</v>
      </c>
      <c r="F3" s="7" t="s">
        <v>9</v>
      </c>
      <c r="G3" s="8" t="s">
        <v>10</v>
      </c>
      <c r="H3" s="9" t="s">
        <v>6</v>
      </c>
      <c r="I3" s="10" t="s">
        <v>7</v>
      </c>
      <c r="J3" s="11" t="s">
        <v>8</v>
      </c>
      <c r="K3" s="11" t="s">
        <v>9</v>
      </c>
      <c r="L3" s="12" t="s">
        <v>10</v>
      </c>
      <c r="M3" s="9" t="s">
        <v>11</v>
      </c>
      <c r="N3" s="13" t="s">
        <v>12</v>
      </c>
      <c r="O3" s="3"/>
      <c r="P3" s="3"/>
      <c r="Q3" s="3"/>
      <c r="R3" s="14"/>
      <c r="S3" s="14"/>
      <c r="T3" s="14"/>
      <c r="U3" s="14"/>
      <c r="V3" s="14"/>
      <c r="W3" s="14"/>
      <c r="X3" s="15"/>
      <c r="Y3" s="15"/>
      <c r="Z3" s="15"/>
      <c r="AA3" s="15"/>
    </row>
    <row r="4" spans="1:17" ht="18" customHeight="1">
      <c r="A4" s="17" t="s">
        <v>13</v>
      </c>
      <c r="B4" s="18">
        <v>5.398</v>
      </c>
      <c r="C4" s="19">
        <v>16.199</v>
      </c>
      <c r="D4" s="19">
        <v>87.373</v>
      </c>
      <c r="E4" s="19">
        <f aca="true" t="shared" si="0" ref="E4:E15">(C4+D4+B4)</f>
        <v>108.97</v>
      </c>
      <c r="F4" s="20">
        <v>3359.19</v>
      </c>
      <c r="G4" s="21">
        <v>366.05</v>
      </c>
      <c r="H4" s="18">
        <f>'[1]энергетика'!G6/1000</f>
        <v>0</v>
      </c>
      <c r="I4" s="19">
        <v>0</v>
      </c>
      <c r="J4" s="19">
        <v>0</v>
      </c>
      <c r="K4" s="20">
        <v>0</v>
      </c>
      <c r="L4" s="21">
        <v>0</v>
      </c>
      <c r="M4" s="18">
        <f>J4+E4</f>
        <v>108.97</v>
      </c>
      <c r="N4" s="22">
        <f>L4+G4</f>
        <v>366.05</v>
      </c>
      <c r="P4" s="23"/>
      <c r="Q4" s="23"/>
    </row>
    <row r="5" spans="1:17" ht="18" customHeight="1">
      <c r="A5" s="24" t="s">
        <v>14</v>
      </c>
      <c r="B5" s="25">
        <v>4.759</v>
      </c>
      <c r="C5" s="26">
        <v>23.354</v>
      </c>
      <c r="D5" s="26">
        <v>76.613</v>
      </c>
      <c r="E5" s="19">
        <f t="shared" si="0"/>
        <v>104.726</v>
      </c>
      <c r="F5" s="27">
        <v>3528.93</v>
      </c>
      <c r="G5" s="28">
        <v>369.57</v>
      </c>
      <c r="H5" s="25">
        <f>'[1]энергетика'!G7/1000</f>
        <v>0</v>
      </c>
      <c r="I5" s="26">
        <v>0</v>
      </c>
      <c r="J5" s="26">
        <v>0</v>
      </c>
      <c r="K5" s="27">
        <v>0</v>
      </c>
      <c r="L5" s="28">
        <v>0</v>
      </c>
      <c r="M5" s="25">
        <f aca="true" t="shared" si="1" ref="M5:M15">J5+E5</f>
        <v>104.726</v>
      </c>
      <c r="N5" s="29">
        <f aca="true" t="shared" si="2" ref="N5:N15">L5+G5</f>
        <v>369.57</v>
      </c>
      <c r="P5" s="23"/>
      <c r="Q5" s="23"/>
    </row>
    <row r="6" spans="1:17" ht="18" customHeight="1">
      <c r="A6" s="24" t="s">
        <v>15</v>
      </c>
      <c r="B6" s="25">
        <v>5.12</v>
      </c>
      <c r="C6" s="26">
        <v>20.954</v>
      </c>
      <c r="D6" s="26">
        <v>64.215</v>
      </c>
      <c r="E6" s="19">
        <f t="shared" si="0"/>
        <v>90.28900000000002</v>
      </c>
      <c r="F6" s="27">
        <v>3410.44</v>
      </c>
      <c r="G6" s="28">
        <v>307.93</v>
      </c>
      <c r="H6" s="25">
        <f>'[1]энергетика'!G8/1000</f>
        <v>0</v>
      </c>
      <c r="I6" s="26">
        <v>0</v>
      </c>
      <c r="J6" s="26">
        <v>0</v>
      </c>
      <c r="K6" s="27">
        <v>0</v>
      </c>
      <c r="L6" s="28">
        <v>0</v>
      </c>
      <c r="M6" s="25">
        <f t="shared" si="1"/>
        <v>90.28900000000002</v>
      </c>
      <c r="N6" s="29">
        <f t="shared" si="2"/>
        <v>307.93</v>
      </c>
      <c r="P6" s="23"/>
      <c r="Q6" s="23"/>
    </row>
    <row r="7" spans="1:17" ht="18" customHeight="1">
      <c r="A7" s="24" t="s">
        <v>16</v>
      </c>
      <c r="B7" s="25">
        <v>12.689</v>
      </c>
      <c r="C7" s="26">
        <v>20.785</v>
      </c>
      <c r="D7" s="26">
        <v>40.598</v>
      </c>
      <c r="E7" s="19">
        <f t="shared" si="0"/>
        <v>74.072</v>
      </c>
      <c r="F7" s="27">
        <v>3397.79</v>
      </c>
      <c r="G7" s="28">
        <v>251.68</v>
      </c>
      <c r="H7" s="25">
        <f>'[1]энергетика'!G10/1000</f>
        <v>0</v>
      </c>
      <c r="I7" s="26">
        <v>0</v>
      </c>
      <c r="J7" s="26">
        <v>0</v>
      </c>
      <c r="K7" s="27">
        <v>0</v>
      </c>
      <c r="L7" s="28">
        <v>0</v>
      </c>
      <c r="M7" s="25">
        <f t="shared" si="1"/>
        <v>74.072</v>
      </c>
      <c r="N7" s="29">
        <f t="shared" si="2"/>
        <v>251.68</v>
      </c>
      <c r="P7" s="23"/>
      <c r="Q7" s="23"/>
    </row>
    <row r="8" spans="1:17" ht="18" customHeight="1">
      <c r="A8" s="24" t="s">
        <v>17</v>
      </c>
      <c r="B8" s="25">
        <v>14.975</v>
      </c>
      <c r="C8" s="26">
        <v>13.152</v>
      </c>
      <c r="D8" s="26">
        <v>37.505</v>
      </c>
      <c r="E8" s="19">
        <f t="shared" si="0"/>
        <v>65.632</v>
      </c>
      <c r="F8" s="27">
        <v>3192.07</v>
      </c>
      <c r="G8" s="28">
        <v>209.5</v>
      </c>
      <c r="H8" s="25">
        <f>'[1]энергетика'!G11/1000</f>
        <v>0</v>
      </c>
      <c r="I8" s="26">
        <v>0</v>
      </c>
      <c r="J8" s="26">
        <v>0</v>
      </c>
      <c r="K8" s="27">
        <v>0</v>
      </c>
      <c r="L8" s="28">
        <v>0</v>
      </c>
      <c r="M8" s="25">
        <f t="shared" si="1"/>
        <v>65.632</v>
      </c>
      <c r="N8" s="29">
        <f t="shared" si="2"/>
        <v>209.5</v>
      </c>
      <c r="P8" s="23"/>
      <c r="Q8" s="23"/>
    </row>
    <row r="9" spans="1:17" ht="18" customHeight="1">
      <c r="A9" s="24" t="s">
        <v>18</v>
      </c>
      <c r="B9" s="25">
        <v>14.377</v>
      </c>
      <c r="C9" s="26">
        <v>23.822</v>
      </c>
      <c r="D9" s="26">
        <v>37.661</v>
      </c>
      <c r="E9" s="19">
        <f t="shared" si="0"/>
        <v>75.86</v>
      </c>
      <c r="F9" s="27">
        <v>3355.42</v>
      </c>
      <c r="G9" s="28">
        <v>254.54</v>
      </c>
      <c r="H9" s="25">
        <f>'[1]энергетика'!G12/1000</f>
        <v>0</v>
      </c>
      <c r="I9" s="26">
        <v>0</v>
      </c>
      <c r="J9" s="26">
        <v>0</v>
      </c>
      <c r="K9" s="27">
        <v>0</v>
      </c>
      <c r="L9" s="28">
        <v>0</v>
      </c>
      <c r="M9" s="25">
        <f t="shared" si="1"/>
        <v>75.86</v>
      </c>
      <c r="N9" s="29">
        <f t="shared" si="2"/>
        <v>254.54</v>
      </c>
      <c r="P9" s="23"/>
      <c r="Q9" s="23"/>
    </row>
    <row r="10" spans="1:17" ht="18" customHeight="1">
      <c r="A10" s="24" t="s">
        <v>19</v>
      </c>
      <c r="B10" s="25">
        <v>14.287</v>
      </c>
      <c r="C10" s="26">
        <v>17.347</v>
      </c>
      <c r="D10" s="26">
        <v>30.523</v>
      </c>
      <c r="E10" s="19">
        <f t="shared" si="0"/>
        <v>62.157000000000004</v>
      </c>
      <c r="F10" s="27">
        <v>3342.66</v>
      </c>
      <c r="G10" s="28">
        <v>207.77</v>
      </c>
      <c r="H10" s="25">
        <f>'[1]энергетика'!G15/1000</f>
        <v>0</v>
      </c>
      <c r="I10" s="26">
        <v>0</v>
      </c>
      <c r="J10" s="26">
        <v>0</v>
      </c>
      <c r="K10" s="27">
        <v>0</v>
      </c>
      <c r="L10" s="28">
        <v>0</v>
      </c>
      <c r="M10" s="25">
        <f t="shared" si="1"/>
        <v>62.157000000000004</v>
      </c>
      <c r="N10" s="29">
        <f>L10+G10</f>
        <v>207.77</v>
      </c>
      <c r="P10" s="23"/>
      <c r="Q10" s="23"/>
    </row>
    <row r="11" spans="1:17" ht="18" customHeight="1">
      <c r="A11" s="24" t="s">
        <v>20</v>
      </c>
      <c r="B11" s="25">
        <v>16.065</v>
      </c>
      <c r="C11" s="26">
        <v>24.705</v>
      </c>
      <c r="D11" s="26">
        <v>35.149</v>
      </c>
      <c r="E11" s="19">
        <f t="shared" si="0"/>
        <v>75.919</v>
      </c>
      <c r="F11" s="27">
        <v>3257.17</v>
      </c>
      <c r="G11" s="28">
        <v>247.28</v>
      </c>
      <c r="H11" s="25">
        <f>'[1]энергетика'!G16/1000</f>
        <v>0</v>
      </c>
      <c r="I11" s="26">
        <v>0</v>
      </c>
      <c r="J11" s="26">
        <v>0</v>
      </c>
      <c r="K11" s="27">
        <v>0</v>
      </c>
      <c r="L11" s="28">
        <v>0</v>
      </c>
      <c r="M11" s="25">
        <f t="shared" si="1"/>
        <v>75.919</v>
      </c>
      <c r="N11" s="29">
        <f t="shared" si="2"/>
        <v>247.28</v>
      </c>
      <c r="P11" s="23"/>
      <c r="Q11" s="23"/>
    </row>
    <row r="12" spans="1:17" ht="18" customHeight="1">
      <c r="A12" s="24" t="s">
        <v>21</v>
      </c>
      <c r="B12" s="25">
        <v>9.195</v>
      </c>
      <c r="C12" s="26">
        <v>12.602</v>
      </c>
      <c r="D12" s="26">
        <v>42.21</v>
      </c>
      <c r="E12" s="19">
        <f t="shared" si="0"/>
        <v>64.007</v>
      </c>
      <c r="F12" s="27">
        <v>3348.51</v>
      </c>
      <c r="G12" s="28">
        <v>214.33</v>
      </c>
      <c r="H12" s="25">
        <f>'[1]энергетика'!G17/1000</f>
        <v>0</v>
      </c>
      <c r="I12" s="26">
        <v>0</v>
      </c>
      <c r="J12" s="26">
        <v>0</v>
      </c>
      <c r="K12" s="27">
        <v>0</v>
      </c>
      <c r="L12" s="28">
        <v>0</v>
      </c>
      <c r="M12" s="25">
        <f t="shared" si="1"/>
        <v>64.007</v>
      </c>
      <c r="N12" s="29">
        <f t="shared" si="2"/>
        <v>214.33</v>
      </c>
      <c r="P12" s="23"/>
      <c r="Q12" s="23"/>
    </row>
    <row r="13" spans="1:38" s="2" customFormat="1" ht="18" customHeight="1">
      <c r="A13" s="24" t="s">
        <v>22</v>
      </c>
      <c r="B13" s="25">
        <v>9.181</v>
      </c>
      <c r="C13" s="26">
        <v>25.543</v>
      </c>
      <c r="D13" s="26">
        <v>33.936</v>
      </c>
      <c r="E13" s="19">
        <f t="shared" si="0"/>
        <v>68.66</v>
      </c>
      <c r="F13" s="27">
        <v>3297.6200000000003</v>
      </c>
      <c r="G13" s="28">
        <v>226.41</v>
      </c>
      <c r="H13" s="25">
        <f>'[1]энергетика'!G20/1000</f>
        <v>0</v>
      </c>
      <c r="I13" s="26">
        <v>0</v>
      </c>
      <c r="J13" s="26">
        <v>0</v>
      </c>
      <c r="K13" s="27">
        <v>0</v>
      </c>
      <c r="L13" s="28">
        <v>0</v>
      </c>
      <c r="M13" s="25">
        <f t="shared" si="1"/>
        <v>68.66</v>
      </c>
      <c r="N13" s="29">
        <f t="shared" si="2"/>
        <v>226.41</v>
      </c>
      <c r="P13" s="23"/>
      <c r="Q13" s="23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2" customFormat="1" ht="18" customHeight="1">
      <c r="A14" s="24" t="s">
        <v>23</v>
      </c>
      <c r="B14" s="25">
        <v>5.085</v>
      </c>
      <c r="C14" s="26">
        <v>8.495</v>
      </c>
      <c r="D14" s="26">
        <v>70.642</v>
      </c>
      <c r="E14" s="19">
        <f t="shared" si="0"/>
        <v>84.222</v>
      </c>
      <c r="F14" s="27">
        <v>3336.8199999999997</v>
      </c>
      <c r="G14" s="28">
        <v>281.03</v>
      </c>
      <c r="H14" s="25">
        <f>'[1]энергетика'!G21/1000</f>
        <v>0</v>
      </c>
      <c r="I14" s="26">
        <v>0</v>
      </c>
      <c r="J14" s="26">
        <v>0</v>
      </c>
      <c r="K14" s="27">
        <v>0</v>
      </c>
      <c r="L14" s="28">
        <v>0</v>
      </c>
      <c r="M14" s="25">
        <f t="shared" si="1"/>
        <v>84.222</v>
      </c>
      <c r="N14" s="29">
        <f t="shared" si="2"/>
        <v>281.03</v>
      </c>
      <c r="P14" s="23"/>
      <c r="Q14" s="2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2" customFormat="1" ht="18" customHeight="1">
      <c r="A15" s="30" t="s">
        <v>24</v>
      </c>
      <c r="B15" s="25">
        <v>5.006</v>
      </c>
      <c r="C15" s="26">
        <v>30.172</v>
      </c>
      <c r="D15" s="26">
        <v>71.007</v>
      </c>
      <c r="E15" s="19">
        <f t="shared" si="0"/>
        <v>106.185</v>
      </c>
      <c r="F15" s="27">
        <v>3076.4100000000003</v>
      </c>
      <c r="G15" s="28">
        <v>326.67</v>
      </c>
      <c r="H15" s="25">
        <f>'[1]энергетика'!G22/1000</f>
        <v>0</v>
      </c>
      <c r="I15" s="26">
        <v>0</v>
      </c>
      <c r="J15" s="26">
        <v>0</v>
      </c>
      <c r="K15" s="27">
        <v>0</v>
      </c>
      <c r="L15" s="28">
        <v>0</v>
      </c>
      <c r="M15" s="25">
        <f t="shared" si="1"/>
        <v>106.185</v>
      </c>
      <c r="N15" s="29">
        <f t="shared" si="2"/>
        <v>326.67</v>
      </c>
      <c r="P15" s="23"/>
      <c r="Q15" s="23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2" customFormat="1" ht="18" customHeight="1" thickBot="1">
      <c r="A16" s="31"/>
      <c r="B16" s="32"/>
      <c r="C16" s="33"/>
      <c r="D16" s="33"/>
      <c r="E16" s="33"/>
      <c r="F16" s="34"/>
      <c r="G16" s="35"/>
      <c r="H16" s="36"/>
      <c r="I16" s="37"/>
      <c r="J16" s="37"/>
      <c r="K16" s="37"/>
      <c r="L16" s="38"/>
      <c r="M16" s="36"/>
      <c r="N16" s="39"/>
      <c r="P16" s="23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2" customFormat="1" ht="18" customHeight="1" thickBot="1">
      <c r="A17" s="40" t="s">
        <v>4</v>
      </c>
      <c r="B17" s="41">
        <f>SUM(B4:B15)</f>
        <v>116.137</v>
      </c>
      <c r="C17" s="42">
        <f>SUM(C4:C15)</f>
        <v>237.13</v>
      </c>
      <c r="D17" s="42">
        <f>SUM(D4:D15)</f>
        <v>627.432</v>
      </c>
      <c r="E17" s="42">
        <f>SUM(E4:E15)</f>
        <v>980.6990000000001</v>
      </c>
      <c r="F17" s="43">
        <f>G17/E17</f>
        <v>3.32697392370136</v>
      </c>
      <c r="G17" s="44">
        <f aca="true" t="shared" si="3" ref="G17:M17">SUM(G4:G15)</f>
        <v>3262.76</v>
      </c>
      <c r="H17" s="45">
        <f t="shared" si="3"/>
        <v>0</v>
      </c>
      <c r="I17" s="46">
        <f t="shared" si="3"/>
        <v>0</v>
      </c>
      <c r="J17" s="46">
        <f t="shared" si="3"/>
        <v>0</v>
      </c>
      <c r="K17" s="47">
        <f t="shared" si="3"/>
        <v>0</v>
      </c>
      <c r="L17" s="44">
        <f t="shared" si="3"/>
        <v>0</v>
      </c>
      <c r="M17" s="41">
        <f t="shared" si="3"/>
        <v>980.6990000000001</v>
      </c>
      <c r="N17" s="48">
        <f>SUM(N4:N15)</f>
        <v>3262.76</v>
      </c>
      <c r="P17" s="2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9" spans="6:7" ht="12.75">
      <c r="F19" s="49"/>
      <c r="G19" s="50"/>
    </row>
    <row r="20" spans="1:38" s="2" customFormat="1" ht="12.75">
      <c r="A20" s="4"/>
      <c r="B20" s="4"/>
      <c r="C20" s="4"/>
      <c r="D20" s="4"/>
      <c r="E20" s="51"/>
      <c r="F20" s="4"/>
      <c r="G20" s="4"/>
      <c r="N20" s="2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2" customFormat="1" ht="12.75">
      <c r="A21" s="4"/>
      <c r="B21" s="4"/>
      <c r="C21" s="4"/>
      <c r="D21" s="4"/>
      <c r="E21" s="50"/>
      <c r="F21" s="4"/>
      <c r="G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2" customFormat="1" ht="12.75">
      <c r="A22" s="4"/>
      <c r="B22" s="4"/>
      <c r="C22" s="4"/>
      <c r="D22" s="4"/>
      <c r="E22" s="50"/>
      <c r="F22" s="4"/>
      <c r="G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sheetProtection/>
  <mergeCells count="5">
    <mergeCell ref="A1:G1"/>
    <mergeCell ref="A2:A3"/>
    <mergeCell ref="B2:G2"/>
    <mergeCell ref="H2:L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Люда</cp:lastModifiedBy>
  <dcterms:created xsi:type="dcterms:W3CDTF">2024-01-19T09:05:25Z</dcterms:created>
  <dcterms:modified xsi:type="dcterms:W3CDTF">2024-03-18T10:03:34Z</dcterms:modified>
  <cp:category/>
  <cp:version/>
  <cp:contentType/>
  <cp:contentStatus/>
</cp:coreProperties>
</file>